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отчет перед депутатами по бюджету\2024 год\отчет об исполнении бюджета за 2 квартал 2024 год\"/>
    </mc:Choice>
  </mc:AlternateContent>
  <xr:revisionPtr revIDLastSave="0" documentId="13_ncr:1_{2922BF86-0C80-4F4E-8DCC-0D339224EBA8}" xr6:coauthVersionLast="45" xr6:coauthVersionMax="47" xr10:uidLastSave="{00000000-0000-0000-0000-000000000000}"/>
  <bookViews>
    <workbookView xWindow="4830" yWindow="0" windowWidth="15660" windowHeight="1092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4" l="1"/>
  <c r="F38" i="4"/>
  <c r="J35" i="4"/>
  <c r="I56" i="4" l="1"/>
  <c r="I24" i="4"/>
  <c r="J25" i="4"/>
  <c r="J44" i="4"/>
  <c r="I42" i="4"/>
  <c r="F42" i="4"/>
  <c r="I38" i="4"/>
  <c r="J36" i="4"/>
  <c r="F29" i="4"/>
  <c r="J32" i="4"/>
  <c r="J42" i="4" l="1"/>
  <c r="J38" i="4"/>
  <c r="G26" i="4"/>
  <c r="G24" i="4" s="1"/>
  <c r="H26" i="4"/>
  <c r="H24" i="4" s="1"/>
  <c r="J30" i="4"/>
  <c r="J31" i="4"/>
  <c r="I33" i="4"/>
  <c r="F33" i="4"/>
  <c r="J34" i="4"/>
  <c r="F16" i="4"/>
  <c r="F24" i="4"/>
  <c r="I16" i="4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6" i="4"/>
  <c r="F48" i="4" s="1"/>
  <c r="I48" i="4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 s="1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4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I13" i="4" l="1"/>
  <c r="I59" i="4" s="1"/>
  <c r="F13" i="4"/>
  <c r="J35" i="5"/>
  <c r="F12" i="5"/>
  <c r="F44" i="5" s="1"/>
  <c r="I12" i="5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J51" i="4"/>
  <c r="J21" i="4"/>
  <c r="J53" i="4"/>
  <c r="J14" i="4"/>
  <c r="G13" i="4"/>
  <c r="G59" i="4" s="1"/>
  <c r="J29" i="4"/>
  <c r="H13" i="4"/>
  <c r="J48" i="4"/>
  <c r="J26" i="4"/>
  <c r="H12" i="5"/>
  <c r="J24" i="4"/>
  <c r="J49" i="4"/>
  <c r="J16" i="4"/>
  <c r="J12" i="5" l="1"/>
  <c r="J47" i="4"/>
  <c r="F59" i="4"/>
  <c r="J59" i="4" s="1"/>
  <c r="G44" i="5"/>
  <c r="I44" i="5"/>
  <c r="H59" i="4"/>
  <c r="H44" i="5"/>
  <c r="J13" i="4" l="1"/>
</calcChain>
</file>

<file path=xl/sharedStrings.xml><?xml version="1.0" encoding="utf-8"?>
<sst xmlns="http://schemas.openxmlformats.org/spreadsheetml/2006/main" count="231" uniqueCount="150">
  <si>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</si>
  <si>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</si>
  <si>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</si>
  <si>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</si>
  <si>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</si>
  <si>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</si>
  <si>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</si>
  <si>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</si>
  <si>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</si>
  <si>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</si>
  <si>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</si>
  <si>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</si>
  <si>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</si>
  <si>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</si>
  <si>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</si>
  <si>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</si>
  <si>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</si>
  <si>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</si>
  <si>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</si>
  <si>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</si>
  <si>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</si>
  <si>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</si>
  <si>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</si>
  <si>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</si>
  <si>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</si>
  <si>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</si>
  <si>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</si>
  <si>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</si>
  <si>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</si>
  <si>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</si>
  <si>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</si>
  <si>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</si>
  <si>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</si>
  <si>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</si>
  <si>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</si>
  <si>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</si>
  <si>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</si>
  <si>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</si>
  <si>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</si>
  <si>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</si>
  <si>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</si>
  <si>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</si>
  <si>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</si>
  <si>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</si>
  <si>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</si>
  <si>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</si>
  <si>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</si>
  <si>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</si>
  <si>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</si>
  <si>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</si>
  <si>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</si>
  <si>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</si>
  <si>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</si>
  <si>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</si>
  <si>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</si>
  <si>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</si>
  <si>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</si>
  <si>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</si>
  <si>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</si>
  <si>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</si>
  <si>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</si>
  <si>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</si>
  <si>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</si>
  <si>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</si>
  <si>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</si>
  <si>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</si>
  <si>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</si>
  <si>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</si>
  <si>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</si>
  <si>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</si>
  <si>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</si>
  <si>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</si>
  <si>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</si>
  <si>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</si>
  <si>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</si>
  <si>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</si>
  <si>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</si>
  <si>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</si>
  <si>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</si>
  <si>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</si>
  <si>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</si>
  <si>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</si>
  <si>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</si>
  <si>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</si>
  <si>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</si>
  <si>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</si>
  <si>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</si>
  <si>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</si>
  <si>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</si>
  <si>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</si>
  <si>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</si>
  <si>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</si>
  <si>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</si>
  <si>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</si>
  <si>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</si>
  <si>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</si>
  <si>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</si>
  <si>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</si>
  <si>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</si>
  <si>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</si>
  <si>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</si>
  <si>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</si>
  <si>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</si>
  <si>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</si>
  <si>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</si>
  <si>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</si>
  <si>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</si>
  <si>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</si>
  <si>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</si>
  <si>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</si>
  <si>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</si>
  <si>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</si>
  <si>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</si>
  <si>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</si>
  <si>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</si>
  <si>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</si>
  <si>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</si>
  <si>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</si>
  <si>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</si>
  <si>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</si>
  <si>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</si>
  <si>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</si>
  <si>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</si>
  <si>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</si>
  <si>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</si>
  <si>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</si>
  <si>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</si>
  <si>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</si>
  <si>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</si>
  <si>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</si>
  <si>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</si>
  <si>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</si>
  <si>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</si>
  <si>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</si>
  <si>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</si>
  <si>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</si>
  <si>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>2 02 3511810  0000 150</t>
  </si>
  <si>
    <t>1 05 0301001 1000 110</t>
  </si>
  <si>
    <t>106 01030 10 1000 110</t>
  </si>
  <si>
    <t>106 06033 10 1000 110</t>
  </si>
  <si>
    <t>к  решению Совета депутатов МО-СП "Окино-Ключевское"</t>
  </si>
  <si>
    <t>Прочие безвозмездные поступления  от бюджетов муниципальных районов</t>
  </si>
  <si>
    <t>"Об исполнении бюджета МО - СП "Окино-Ключевское" за  2024года"</t>
  </si>
  <si>
    <t>20 24 99991 00000 150</t>
  </si>
  <si>
    <t>20 80 5000 100000 150</t>
  </si>
  <si>
    <t>Перечисления для осуществления возврата (зачета) излишне уплаченных или излишне взысканных сумм налогов, сборов и инных платежей, а так же сумм процентов за несвоевременное осуществление такого возврата и процентов начисленных на излишне взысканные суммы</t>
  </si>
  <si>
    <t xml:space="preserve">Поступления налоговых и неналоговых доходов бюджета муниципального образования – сельское поселение «Окино-Ключевское» За 2 квартал 2024 год
</t>
  </si>
  <si>
    <t>Исполнено на 01.07. 2024г.</t>
  </si>
  <si>
    <t>прочие межбюджетные трансферты , передаваемые бюджетам сельских поселений</t>
  </si>
  <si>
    <t>№ 23        от  27 сентября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</si>
</sst>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167" fontId="21" fillId="2" borderId="1" xfId="0" applyNumberFormat="1" applyFont="1" applyFill="1" applyBorder="1" applyAlignment="1" applyProtection="1">
      <alignment horizontal="center" vertical="top"/>
    </xf>
    <xf numFmtId="166" fontId="21" fillId="2" borderId="1" xfId="0" applyNumberFormat="1" applyFont="1" applyFill="1" applyBorder="1" applyAlignment="1" applyProtection="1">
      <alignment horizontal="center" vertical="top"/>
    </xf>
    <xf numFmtId="167" fontId="20" fillId="2" borderId="1" xfId="0" applyNumberFormat="1" applyFont="1" applyFill="1" applyBorder="1" applyAlignment="1" applyProtection="1">
      <alignment horizontal="center" vertical="top"/>
    </xf>
    <xf numFmtId="167" fontId="22" fillId="2" borderId="1" xfId="0" applyNumberFormat="1" applyFont="1" applyFill="1" applyBorder="1" applyAlignment="1" applyProtection="1">
      <alignment horizontal="center" vertical="top"/>
    </xf>
    <xf numFmtId="166" fontId="24" fillId="2" borderId="1" xfId="0" applyNumberFormat="1" applyFont="1" applyFill="1" applyBorder="1" applyAlignment="1" applyProtection="1">
      <alignment horizontal="center" vertical="top"/>
    </xf>
    <xf numFmtId="166" fontId="19" fillId="2" borderId="0" xfId="0" applyNumberFormat="1" applyFont="1" applyFill="1" applyBorder="1" applyAlignment="1" applyProtection="1">
      <alignment horizontal="center" vertical="top"/>
    </xf>
    <xf numFmtId="166" fontId="20" fillId="2" borderId="1" xfId="0" applyNumberFormat="1" applyFont="1" applyFill="1" applyBorder="1" applyAlignment="1" applyProtection="1">
      <alignment horizontal="center" vertical="top"/>
    </xf>
    <xf numFmtId="167" fontId="18" fillId="2" borderId="1" xfId="0" applyNumberFormat="1" applyFont="1" applyFill="1" applyBorder="1" applyAlignment="1" applyProtection="1">
      <alignment horizontal="center" vertical="top"/>
    </xf>
    <xf numFmtId="166" fontId="18" fillId="2" borderId="1" xfId="0" applyNumberFormat="1" applyFont="1" applyFill="1" applyBorder="1" applyAlignment="1" applyProtection="1">
      <alignment horizontal="center" vertical="top"/>
    </xf>
    <xf numFmtId="167" fontId="20" fillId="2" borderId="7" xfId="0" applyNumberFormat="1" applyFont="1" applyFill="1" applyBorder="1" applyAlignment="1" applyProtection="1">
      <alignment horizontal="center" vertical="top"/>
    </xf>
    <xf numFmtId="167" fontId="22" fillId="2" borderId="1" xfId="1" applyNumberFormat="1" applyFont="1" applyFill="1" applyBorder="1" applyAlignment="1" applyProtection="1">
      <alignment horizontal="center" vertical="top"/>
    </xf>
    <xf numFmtId="49" fontId="22" fillId="2" borderId="1" xfId="1" applyNumberFormat="1" applyFont="1" applyFill="1" applyBorder="1" applyAlignment="1" applyProtection="1">
      <alignment horizontal="center" vertical="top"/>
    </xf>
    <xf numFmtId="167" fontId="22" fillId="2" borderId="1" xfId="2" applyNumberFormat="1" applyFont="1" applyFill="1" applyBorder="1" applyAlignment="1" applyProtection="1">
      <alignment horizontal="center" vertical="top"/>
    </xf>
    <xf numFmtId="49" fontId="24" fillId="2" borderId="1" xfId="0" applyNumberFormat="1" applyFont="1" applyFill="1" applyBorder="1" applyAlignment="1" applyProtection="1">
      <alignment horizontal="center" vertical="top"/>
    </xf>
    <xf numFmtId="49" fontId="19" fillId="2" borderId="0" xfId="0" applyNumberFormat="1" applyFont="1" applyFill="1" applyBorder="1" applyAlignment="1" applyProtection="1">
      <alignment horizontal="center" vertical="top"/>
    </xf>
    <xf numFmtId="166" fontId="20" fillId="2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50" t="s">
        <v>67</v>
      </c>
      <c r="G1" s="150"/>
      <c r="H1" s="150"/>
      <c r="I1" s="150"/>
      <c r="J1" s="150"/>
    </row>
    <row r="2" spans="1:10" ht="18" x14ac:dyDescent="0.2">
      <c r="A2" s="66" t="s">
        <v>3</v>
      </c>
      <c r="B2" s="151" t="s">
        <v>100</v>
      </c>
      <c r="C2" s="151"/>
      <c r="D2" s="151"/>
      <c r="E2" s="151"/>
      <c r="F2" s="151"/>
      <c r="G2" s="151"/>
      <c r="H2" s="151"/>
      <c r="I2" s="151"/>
      <c r="J2" s="151"/>
    </row>
    <row r="3" spans="1:10" ht="15.75" x14ac:dyDescent="0.2">
      <c r="A3" s="67"/>
      <c r="B3" s="151" t="s">
        <v>101</v>
      </c>
      <c r="C3" s="151"/>
      <c r="D3" s="151"/>
      <c r="E3" s="151"/>
      <c r="F3" s="151"/>
      <c r="G3" s="151"/>
      <c r="H3" s="151"/>
      <c r="I3" s="151"/>
      <c r="J3" s="151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51" t="s">
        <v>102</v>
      </c>
      <c r="C5" s="151"/>
      <c r="D5" s="151"/>
      <c r="E5" s="151"/>
      <c r="F5" s="151"/>
      <c r="G5" s="151"/>
      <c r="H5" s="151"/>
      <c r="I5" s="151"/>
      <c r="J5" s="151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2" t="s">
        <v>8</v>
      </c>
      <c r="B7" s="152" t="s">
        <v>9</v>
      </c>
      <c r="C7" s="73"/>
      <c r="D7" s="73"/>
      <c r="E7" s="73"/>
      <c r="F7" s="155" t="s">
        <v>69</v>
      </c>
      <c r="G7" s="156"/>
      <c r="H7" s="156"/>
      <c r="I7" s="156"/>
      <c r="J7" s="157"/>
    </row>
    <row r="8" spans="1:10" x14ac:dyDescent="0.2">
      <c r="A8" s="153"/>
      <c r="B8" s="153"/>
      <c r="C8" s="75"/>
      <c r="D8" s="158"/>
      <c r="E8" s="158"/>
      <c r="F8" s="159" t="s">
        <v>70</v>
      </c>
      <c r="G8" s="161"/>
      <c r="H8" s="64"/>
      <c r="I8" s="163" t="s">
        <v>66</v>
      </c>
      <c r="J8" s="65" t="s">
        <v>55</v>
      </c>
    </row>
    <row r="9" spans="1:10" x14ac:dyDescent="0.2">
      <c r="A9" s="74"/>
      <c r="B9" s="153"/>
      <c r="C9" s="77"/>
      <c r="D9" s="158"/>
      <c r="E9" s="158"/>
      <c r="F9" s="160"/>
      <c r="G9" s="161"/>
      <c r="H9" s="64"/>
      <c r="I9" s="164"/>
      <c r="J9" s="63"/>
    </row>
    <row r="10" spans="1:10" x14ac:dyDescent="0.2">
      <c r="A10" s="78"/>
      <c r="B10" s="154"/>
      <c r="C10" s="75"/>
      <c r="D10" s="158"/>
      <c r="E10" s="158"/>
      <c r="F10" s="160"/>
      <c r="G10" s="162"/>
      <c r="H10" s="64"/>
      <c r="I10" s="159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5.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topLeftCell="B1" zoomScaleNormal="100" zoomScaleSheetLayoutView="100" workbookViewId="0">
      <selection activeCell="B4" sqref="B4:J4"/>
    </sheetView>
  </sheetViews>
  <sheetFormatPr defaultColWidth="9.140625"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50" t="s">
        <v>67</v>
      </c>
      <c r="G2" s="150"/>
      <c r="H2" s="150"/>
      <c r="I2" s="150"/>
      <c r="J2" s="150"/>
    </row>
    <row r="3" spans="1:10" ht="17.25" customHeight="1" x14ac:dyDescent="0.2">
      <c r="A3" s="66" t="s">
        <v>3</v>
      </c>
      <c r="B3" s="151" t="s">
        <v>140</v>
      </c>
      <c r="C3" s="151"/>
      <c r="D3" s="151"/>
      <c r="E3" s="151"/>
      <c r="F3" s="151"/>
      <c r="G3" s="151"/>
      <c r="H3" s="151"/>
      <c r="I3" s="151"/>
      <c r="J3" s="151"/>
    </row>
    <row r="4" spans="1:10" ht="18" customHeight="1" x14ac:dyDescent="0.2">
      <c r="A4" s="67"/>
      <c r="B4" s="151" t="s">
        <v>149</v>
      </c>
      <c r="C4" s="151"/>
      <c r="D4" s="151"/>
      <c r="E4" s="151"/>
      <c r="F4" s="151"/>
      <c r="G4" s="151"/>
      <c r="H4" s="151"/>
      <c r="I4" s="151"/>
      <c r="J4" s="151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51" t="s">
        <v>142</v>
      </c>
      <c r="C6" s="151"/>
      <c r="D6" s="151"/>
      <c r="E6" s="151"/>
      <c r="F6" s="151"/>
      <c r="G6" s="151"/>
      <c r="H6" s="151"/>
      <c r="I6" s="151"/>
      <c r="J6" s="151"/>
    </row>
    <row r="7" spans="1:10" ht="59.25" customHeight="1" x14ac:dyDescent="0.2">
      <c r="A7" s="67"/>
      <c r="B7" s="130" t="s">
        <v>146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5" t="s">
        <v>8</v>
      </c>
      <c r="B8" s="165" t="s">
        <v>9</v>
      </c>
      <c r="C8" s="37"/>
      <c r="D8" s="37"/>
      <c r="E8" s="37"/>
      <c r="F8" s="167" t="s">
        <v>69</v>
      </c>
      <c r="G8" s="168"/>
      <c r="H8" s="168"/>
      <c r="I8" s="168"/>
      <c r="J8" s="169"/>
    </row>
    <row r="9" spans="1:10" ht="87.75" customHeight="1" x14ac:dyDescent="0.2">
      <c r="A9" s="166"/>
      <c r="B9" s="166"/>
      <c r="C9" s="39"/>
      <c r="D9" s="170"/>
      <c r="E9" s="170"/>
      <c r="F9" s="159" t="s">
        <v>70</v>
      </c>
      <c r="G9" s="161"/>
      <c r="H9" s="64"/>
      <c r="I9" s="163" t="s">
        <v>147</v>
      </c>
      <c r="J9" s="65" t="s">
        <v>55</v>
      </c>
    </row>
    <row r="10" spans="1:10" ht="24" hidden="1" customHeight="1" x14ac:dyDescent="0.2">
      <c r="A10" s="38"/>
      <c r="B10" s="166"/>
      <c r="C10" s="41"/>
      <c r="D10" s="170"/>
      <c r="E10" s="170"/>
      <c r="F10" s="160"/>
      <c r="G10" s="161"/>
      <c r="H10" s="64"/>
      <c r="I10" s="164"/>
      <c r="J10" s="63"/>
    </row>
    <row r="11" spans="1:10" ht="26.25" hidden="1" customHeight="1" x14ac:dyDescent="0.2">
      <c r="A11" s="42"/>
      <c r="B11" s="171"/>
      <c r="C11" s="39"/>
      <c r="D11" s="170"/>
      <c r="E11" s="170"/>
      <c r="F11" s="160"/>
      <c r="G11" s="162"/>
      <c r="H11" s="64"/>
      <c r="I11" s="159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33">
        <f>F14+F16+F21+F24+F29+F33+F39+F42+F38+F47+F55</f>
        <v>7239.1913100000002</v>
      </c>
      <c r="G13" s="134" t="e">
        <f>G14+G16+G21+G24+G29+G33+G39+G42+G38</f>
        <v>#REF!</v>
      </c>
      <c r="H13" s="134" t="e">
        <f>H14+H16+H21+H24+H29+H33+H39+H42+H38</f>
        <v>#REF!</v>
      </c>
      <c r="I13" s="133">
        <f>I14+I16+I21+I24+I29+I33+I39+I42+I38+I47+I55+I58</f>
        <v>4679.1660700000002</v>
      </c>
      <c r="J13" s="134">
        <f t="shared" ref="J13:J21" si="0">I13/F13*100</f>
        <v>64.63658535362012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33">
        <v>2295.6</v>
      </c>
      <c r="G14" s="134">
        <f>G15</f>
        <v>0</v>
      </c>
      <c r="H14" s="134">
        <f>H15</f>
        <v>0</v>
      </c>
      <c r="I14" s="135">
        <v>1171.2143000000001</v>
      </c>
      <c r="J14" s="134">
        <f t="shared" si="0"/>
        <v>51.019964279491205</v>
      </c>
    </row>
    <row r="15" spans="1:10" ht="96.75" customHeight="1" x14ac:dyDescent="0.2">
      <c r="A15" s="44" t="s">
        <v>121</v>
      </c>
      <c r="B15" s="54" t="s">
        <v>119</v>
      </c>
      <c r="C15" s="52"/>
      <c r="D15" s="52"/>
      <c r="E15" s="52"/>
      <c r="F15" s="136">
        <v>2295.6</v>
      </c>
      <c r="G15" s="137"/>
      <c r="H15" s="138"/>
      <c r="I15" s="135">
        <v>1171.2143000000001</v>
      </c>
      <c r="J15" s="139">
        <f t="shared" si="0"/>
        <v>51.019964279491205</v>
      </c>
    </row>
    <row r="16" spans="1:10" ht="20.25" hidden="1" customHeight="1" x14ac:dyDescent="0.2">
      <c r="A16" s="56" t="s">
        <v>115</v>
      </c>
      <c r="B16" s="127" t="s">
        <v>114</v>
      </c>
      <c r="C16" s="52"/>
      <c r="D16" s="52"/>
      <c r="E16" s="52"/>
      <c r="F16" s="140">
        <f>F17+F18+F19+F20</f>
        <v>0</v>
      </c>
      <c r="G16" s="141">
        <f>G17+G18+G19+G20</f>
        <v>0</v>
      </c>
      <c r="H16" s="141">
        <f>H17+H18+H19+H20</f>
        <v>0</v>
      </c>
      <c r="I16" s="140">
        <f>I17+I18+I19+I20</f>
        <v>0</v>
      </c>
      <c r="J16" s="134" t="e">
        <f t="shared" si="0"/>
        <v>#DIV/0!</v>
      </c>
    </row>
    <row r="17" spans="1:10" ht="50.25" hidden="1" customHeight="1" x14ac:dyDescent="0.2">
      <c r="A17" s="44" t="s">
        <v>107</v>
      </c>
      <c r="B17" s="126" t="s">
        <v>110</v>
      </c>
      <c r="C17" s="52"/>
      <c r="D17" s="52"/>
      <c r="E17" s="52"/>
      <c r="F17" s="136"/>
      <c r="G17" s="137"/>
      <c r="H17" s="138"/>
      <c r="I17" s="135"/>
      <c r="J17" s="134" t="e">
        <f t="shared" si="0"/>
        <v>#DIV/0!</v>
      </c>
    </row>
    <row r="18" spans="1:10" ht="53.25" hidden="1" customHeight="1" x14ac:dyDescent="0.2">
      <c r="A18" s="44" t="s">
        <v>108</v>
      </c>
      <c r="B18" s="126" t="s">
        <v>111</v>
      </c>
      <c r="C18" s="52"/>
      <c r="D18" s="52"/>
      <c r="E18" s="52"/>
      <c r="F18" s="136"/>
      <c r="G18" s="137"/>
      <c r="H18" s="138"/>
      <c r="I18" s="135"/>
      <c r="J18" s="134" t="e">
        <f t="shared" si="0"/>
        <v>#DIV/0!</v>
      </c>
    </row>
    <row r="19" spans="1:10" ht="54" hidden="1" customHeight="1" x14ac:dyDescent="0.2">
      <c r="A19" s="44" t="s">
        <v>109</v>
      </c>
      <c r="B19" s="126" t="s">
        <v>112</v>
      </c>
      <c r="C19" s="52"/>
      <c r="D19" s="52"/>
      <c r="E19" s="52"/>
      <c r="F19" s="136"/>
      <c r="G19" s="137"/>
      <c r="H19" s="138"/>
      <c r="I19" s="135"/>
      <c r="J19" s="134" t="e">
        <f t="shared" si="0"/>
        <v>#DIV/0!</v>
      </c>
    </row>
    <row r="20" spans="1:10" ht="46.5" hidden="1" customHeight="1" x14ac:dyDescent="0.2">
      <c r="A20" s="44" t="s">
        <v>106</v>
      </c>
      <c r="B20" s="126" t="s">
        <v>113</v>
      </c>
      <c r="C20" s="52"/>
      <c r="D20" s="52"/>
      <c r="E20" s="52"/>
      <c r="F20" s="136"/>
      <c r="G20" s="137"/>
      <c r="H20" s="138"/>
      <c r="I20" s="135"/>
      <c r="J20" s="13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33">
        <v>11.2</v>
      </c>
      <c r="G21" s="134">
        <f>G23</f>
        <v>0</v>
      </c>
      <c r="H21" s="134">
        <f>H23</f>
        <v>0</v>
      </c>
      <c r="I21" s="133">
        <v>9.6479999999999997</v>
      </c>
      <c r="J21" s="139">
        <f t="shared" si="0"/>
        <v>86.142857142857139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36"/>
      <c r="G22" s="137"/>
      <c r="H22" s="138"/>
      <c r="I22" s="135"/>
      <c r="J22" s="139"/>
    </row>
    <row r="23" spans="1:10" ht="16.5" customHeight="1" x14ac:dyDescent="0.2">
      <c r="A23" s="44" t="s">
        <v>137</v>
      </c>
      <c r="B23" s="53" t="s">
        <v>4</v>
      </c>
      <c r="C23" s="52"/>
      <c r="D23" s="52"/>
      <c r="E23" s="52"/>
      <c r="F23" s="136">
        <v>11.2</v>
      </c>
      <c r="G23" s="137"/>
      <c r="H23" s="138"/>
      <c r="I23" s="142">
        <v>9.6479999999999997</v>
      </c>
      <c r="J23" s="139">
        <f t="shared" ref="J23:J47" si="1">I23/F23*100</f>
        <v>86.142857142857139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33">
        <f>F25+F26</f>
        <v>467</v>
      </c>
      <c r="G24" s="134">
        <f>G25+G26</f>
        <v>0</v>
      </c>
      <c r="H24" s="134">
        <f>H25+H26</f>
        <v>0</v>
      </c>
      <c r="I24" s="133">
        <f>I25+I26</f>
        <v>72.648589999999999</v>
      </c>
      <c r="J24" s="134">
        <f t="shared" si="1"/>
        <v>15.556443254817987</v>
      </c>
    </row>
    <row r="25" spans="1:10" ht="60" customHeight="1" x14ac:dyDescent="0.2">
      <c r="A25" s="44" t="s">
        <v>138</v>
      </c>
      <c r="B25" s="55" t="s">
        <v>120</v>
      </c>
      <c r="C25" s="52"/>
      <c r="D25" s="52"/>
      <c r="E25" s="52"/>
      <c r="F25" s="143">
        <v>78</v>
      </c>
      <c r="G25" s="137"/>
      <c r="H25" s="138"/>
      <c r="I25" s="142">
        <v>0.33350999999999997</v>
      </c>
      <c r="J25" s="134">
        <f>I25/F25*100</f>
        <v>0.42757692307692308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v>389</v>
      </c>
      <c r="G26" s="144">
        <f>G27+G28</f>
        <v>0</v>
      </c>
      <c r="H26" s="144">
        <f>H27+H28</f>
        <v>0</v>
      </c>
      <c r="I26" s="145">
        <v>72.315079999999995</v>
      </c>
      <c r="J26" s="139">
        <f t="shared" si="1"/>
        <v>18.589994858611824</v>
      </c>
    </row>
    <row r="27" spans="1:10" ht="60.75" customHeight="1" x14ac:dyDescent="0.2">
      <c r="A27" s="44" t="s">
        <v>116</v>
      </c>
      <c r="B27" s="53" t="s">
        <v>123</v>
      </c>
      <c r="C27" s="52"/>
      <c r="D27" s="52"/>
      <c r="E27" s="52"/>
      <c r="F27" s="143">
        <v>289</v>
      </c>
      <c r="G27" s="146"/>
      <c r="H27" s="147"/>
      <c r="I27" s="142">
        <v>36.553080000000001</v>
      </c>
      <c r="J27" s="139">
        <f t="shared" si="1"/>
        <v>12.648124567474047</v>
      </c>
    </row>
    <row r="28" spans="1:10" ht="62.25" customHeight="1" x14ac:dyDescent="0.2">
      <c r="A28" s="44" t="s">
        <v>139</v>
      </c>
      <c r="B28" s="53" t="s">
        <v>122</v>
      </c>
      <c r="C28" s="52"/>
      <c r="D28" s="52"/>
      <c r="E28" s="52"/>
      <c r="F28" s="136">
        <v>100</v>
      </c>
      <c r="G28" s="137"/>
      <c r="H28" s="138"/>
      <c r="I28" s="135">
        <v>35.762</v>
      </c>
      <c r="J28" s="139">
        <f t="shared" si="1"/>
        <v>35.762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33">
        <f>F30+F31+F32+F35+F36</f>
        <v>1472.1000000000001</v>
      </c>
      <c r="G29" s="134">
        <f>G30+G31+G32</f>
        <v>0</v>
      </c>
      <c r="H29" s="134">
        <f>H30+H31+H32</f>
        <v>0</v>
      </c>
      <c r="I29" s="133">
        <v>682.44181000000003</v>
      </c>
      <c r="J29" s="139">
        <f t="shared" si="1"/>
        <v>46.358386658515045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35"/>
      <c r="G30" s="139"/>
      <c r="H30" s="148"/>
      <c r="I30" s="135"/>
      <c r="J30" s="139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35"/>
      <c r="G31" s="137"/>
      <c r="H31" s="138"/>
      <c r="I31" s="135"/>
      <c r="J31" s="139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36">
        <v>1360.4</v>
      </c>
      <c r="G32" s="137"/>
      <c r="H32" s="138"/>
      <c r="I32" s="135">
        <v>664.25220999999999</v>
      </c>
      <c r="J32" s="139">
        <f>I32/F32*100</f>
        <v>48.82771317259629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33">
        <f>F34</f>
        <v>0</v>
      </c>
      <c r="G33" s="134">
        <f>G34</f>
        <v>0</v>
      </c>
      <c r="H33" s="134">
        <f>H34</f>
        <v>0</v>
      </c>
      <c r="I33" s="133">
        <f>I34</f>
        <v>0</v>
      </c>
      <c r="J33" s="139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36"/>
      <c r="G34" s="137"/>
      <c r="H34" s="138"/>
      <c r="I34" s="135"/>
      <c r="J34" s="139" t="e">
        <f t="shared" si="1"/>
        <v>#DIV/0!</v>
      </c>
    </row>
    <row r="35" spans="1:10" ht="27" customHeight="1" x14ac:dyDescent="0.2">
      <c r="A35" s="128">
        <v>1.11050351000001E+16</v>
      </c>
      <c r="B35" s="53" t="s">
        <v>128</v>
      </c>
      <c r="C35" s="52"/>
      <c r="D35" s="52"/>
      <c r="E35" s="52"/>
      <c r="F35" s="136"/>
      <c r="G35" s="137"/>
      <c r="H35" s="138"/>
      <c r="I35" s="135">
        <v>0</v>
      </c>
      <c r="J35" s="139" t="e">
        <f>I35/F35*100</f>
        <v>#DIV/0!</v>
      </c>
    </row>
    <row r="36" spans="1:10" ht="27" customHeight="1" x14ac:dyDescent="0.2">
      <c r="A36" s="128">
        <v>1.11090451000001E+16</v>
      </c>
      <c r="B36" s="53" t="s">
        <v>84</v>
      </c>
      <c r="C36" s="52"/>
      <c r="D36" s="52"/>
      <c r="E36" s="52"/>
      <c r="F36" s="136">
        <v>111.7</v>
      </c>
      <c r="G36" s="137"/>
      <c r="H36" s="138"/>
      <c r="I36" s="135">
        <v>18.189599999999999</v>
      </c>
      <c r="J36" s="139">
        <f>I36/F36*100</f>
        <v>16.284333034914951</v>
      </c>
    </row>
    <row r="37" spans="1:10" ht="27" customHeight="1" x14ac:dyDescent="0.2">
      <c r="A37" s="128">
        <v>1.13029951000001E+16</v>
      </c>
      <c r="B37" s="53" t="s">
        <v>133</v>
      </c>
      <c r="C37" s="52"/>
      <c r="D37" s="52"/>
      <c r="E37" s="52"/>
      <c r="F37" s="136">
        <v>0</v>
      </c>
      <c r="G37" s="137"/>
      <c r="H37" s="138"/>
      <c r="I37" s="135">
        <v>0</v>
      </c>
      <c r="J37" s="139" t="s">
        <v>134</v>
      </c>
    </row>
    <row r="38" spans="1:10" ht="18" customHeight="1" x14ac:dyDescent="0.2">
      <c r="A38" s="56" t="s">
        <v>59</v>
      </c>
      <c r="B38" s="57" t="s">
        <v>60</v>
      </c>
      <c r="C38" s="59"/>
      <c r="D38" s="59"/>
      <c r="E38" s="59"/>
      <c r="F38" s="140">
        <f>F40+F41</f>
        <v>0</v>
      </c>
      <c r="G38" s="137"/>
      <c r="H38" s="138"/>
      <c r="I38" s="140">
        <f>I40+I41</f>
        <v>132.87996999999999</v>
      </c>
      <c r="J38" s="141" t="e">
        <f>I38/F38*100</f>
        <v>#DIV/0!</v>
      </c>
    </row>
    <row r="39" spans="1:10" ht="23.45" hidden="1" customHeight="1" x14ac:dyDescent="0.2">
      <c r="A39" s="48" t="s">
        <v>20</v>
      </c>
      <c r="B39" s="57" t="s">
        <v>6</v>
      </c>
      <c r="C39" s="52"/>
      <c r="D39" s="52"/>
      <c r="E39" s="52"/>
      <c r="F39" s="133">
        <v>0</v>
      </c>
      <c r="G39" s="134" t="e">
        <f>#REF!</f>
        <v>#REF!</v>
      </c>
      <c r="H39" s="134" t="e">
        <f>#REF!</f>
        <v>#REF!</v>
      </c>
      <c r="I39" s="133">
        <v>0</v>
      </c>
      <c r="J39" s="139">
        <v>0</v>
      </c>
    </row>
    <row r="40" spans="1:10" ht="24" customHeight="1" x14ac:dyDescent="0.2">
      <c r="A40" s="46" t="s">
        <v>131</v>
      </c>
      <c r="B40" s="55" t="s">
        <v>132</v>
      </c>
      <c r="C40" s="52"/>
      <c r="D40" s="52"/>
      <c r="E40" s="52"/>
      <c r="F40" s="133">
        <v>0</v>
      </c>
      <c r="G40" s="134"/>
      <c r="H40" s="134"/>
      <c r="I40" s="135">
        <v>0</v>
      </c>
      <c r="J40" s="139">
        <v>100</v>
      </c>
    </row>
    <row r="41" spans="1:10" ht="24" customHeight="1" x14ac:dyDescent="0.2">
      <c r="A41" s="46" t="s">
        <v>129</v>
      </c>
      <c r="B41" s="55" t="s">
        <v>130</v>
      </c>
      <c r="C41" s="52"/>
      <c r="D41" s="52"/>
      <c r="E41" s="52"/>
      <c r="F41" s="135">
        <v>0</v>
      </c>
      <c r="G41" s="134"/>
      <c r="H41" s="134"/>
      <c r="I41" s="135">
        <v>132.87996999999999</v>
      </c>
      <c r="J41" s="141" t="e">
        <f>I41/F41*100</f>
        <v>#DIV/0!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33">
        <f>F43+F46+F44</f>
        <v>7</v>
      </c>
      <c r="G42" s="134">
        <f>G43+G46</f>
        <v>0</v>
      </c>
      <c r="H42" s="134">
        <f>H43+H46</f>
        <v>0</v>
      </c>
      <c r="I42" s="133">
        <f>I43+I46+I44</f>
        <v>0.83340000000000003</v>
      </c>
      <c r="J42" s="139">
        <f>I42/F42*100</f>
        <v>11.905714285714286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33"/>
      <c r="G43" s="134"/>
      <c r="H43" s="134"/>
      <c r="I43" s="133"/>
      <c r="J43" s="139" t="e">
        <f t="shared" si="1"/>
        <v>#DIV/0!</v>
      </c>
    </row>
    <row r="44" spans="1:10" ht="16.5" customHeight="1" x14ac:dyDescent="0.2">
      <c r="A44" s="129">
        <v>1.17050501000001E+16</v>
      </c>
      <c r="B44" s="55" t="s">
        <v>135</v>
      </c>
      <c r="C44" s="52"/>
      <c r="D44" s="52"/>
      <c r="E44" s="52"/>
      <c r="F44" s="135">
        <v>0</v>
      </c>
      <c r="G44" s="134"/>
      <c r="H44" s="134"/>
      <c r="I44" s="135">
        <v>0.83340000000000003</v>
      </c>
      <c r="J44" s="139" t="e">
        <f>I44/F44*100</f>
        <v>#DIV/0!</v>
      </c>
    </row>
    <row r="45" spans="1:10" ht="16.5" customHeight="1" x14ac:dyDescent="0.2">
      <c r="A45" s="129">
        <v>1.17010501000001E+16</v>
      </c>
      <c r="B45" s="55" t="s">
        <v>104</v>
      </c>
      <c r="C45" s="52"/>
      <c r="D45" s="52"/>
      <c r="E45" s="52"/>
      <c r="F45" s="135">
        <v>0</v>
      </c>
      <c r="G45" s="134"/>
      <c r="H45" s="134"/>
      <c r="I45" s="135">
        <v>0</v>
      </c>
      <c r="J45" s="139">
        <v>0</v>
      </c>
    </row>
    <row r="46" spans="1:10" ht="16.5" customHeight="1" x14ac:dyDescent="0.2">
      <c r="A46" s="46" t="s">
        <v>126</v>
      </c>
      <c r="B46" s="55" t="s">
        <v>127</v>
      </c>
      <c r="C46" s="58"/>
      <c r="D46" s="58"/>
      <c r="E46" s="58"/>
      <c r="F46" s="135">
        <v>7</v>
      </c>
      <c r="G46" s="139"/>
      <c r="H46" s="139"/>
      <c r="I46" s="135">
        <v>0</v>
      </c>
      <c r="J46" s="139">
        <f t="shared" si="1"/>
        <v>0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33">
        <v>2986.2913100000001</v>
      </c>
      <c r="G47" s="133">
        <f t="shared" ref="G47:H47" si="2">G48+G51</f>
        <v>0</v>
      </c>
      <c r="H47" s="133">
        <f t="shared" si="2"/>
        <v>0</v>
      </c>
      <c r="I47" s="133">
        <v>2609.5</v>
      </c>
      <c r="J47" s="141">
        <f t="shared" si="1"/>
        <v>87.382633812774273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40">
        <f>F49+F54+F56</f>
        <v>644.49131</v>
      </c>
      <c r="G48" s="135">
        <f>G49+G54+G56</f>
        <v>0</v>
      </c>
      <c r="H48" s="135">
        <f>H49+H54+H56</f>
        <v>0</v>
      </c>
      <c r="I48" s="140">
        <f>I49+I54+I56</f>
        <v>374.2</v>
      </c>
      <c r="J48" s="141">
        <f>I48/F48*100</f>
        <v>58.061294883867397</v>
      </c>
    </row>
    <row r="49" spans="1:10" ht="18" customHeight="1" x14ac:dyDescent="0.2">
      <c r="A49" s="129">
        <v>2.02150011000001E+16</v>
      </c>
      <c r="B49" s="55" t="s">
        <v>34</v>
      </c>
      <c r="C49" s="52"/>
      <c r="D49" s="52"/>
      <c r="E49" s="52"/>
      <c r="F49" s="135">
        <v>3.4</v>
      </c>
      <c r="G49" s="141">
        <f>G54</f>
        <v>0</v>
      </c>
      <c r="H49" s="141">
        <f>H54</f>
        <v>0</v>
      </c>
      <c r="I49" s="135">
        <v>1.7</v>
      </c>
      <c r="J49" s="139">
        <f>I49/F49*100</f>
        <v>50</v>
      </c>
    </row>
    <row r="50" spans="1:10" x14ac:dyDescent="0.2">
      <c r="F50" s="149"/>
      <c r="G50" s="149"/>
      <c r="H50" s="149"/>
      <c r="I50" s="149"/>
      <c r="J50" s="149"/>
    </row>
    <row r="51" spans="1:10" ht="39" customHeight="1" x14ac:dyDescent="0.2">
      <c r="A51" s="44" t="s">
        <v>136</v>
      </c>
      <c r="B51" s="57" t="s">
        <v>62</v>
      </c>
      <c r="C51" s="52"/>
      <c r="D51" s="52"/>
      <c r="E51" s="52"/>
      <c r="F51" s="140">
        <v>213</v>
      </c>
      <c r="G51" s="141">
        <f>G52</f>
        <v>0</v>
      </c>
      <c r="H51" s="141">
        <f>H52</f>
        <v>0</v>
      </c>
      <c r="I51" s="140">
        <v>106.5</v>
      </c>
      <c r="J51" s="134">
        <f t="shared" ref="J51:J59" si="3">I51/F51*100</f>
        <v>50</v>
      </c>
    </row>
    <row r="52" spans="1:10" ht="48.75" customHeight="1" x14ac:dyDescent="0.2">
      <c r="A52" s="128">
        <v>2.02351181000001E+16</v>
      </c>
      <c r="B52" s="55" t="s">
        <v>124</v>
      </c>
      <c r="C52" s="52"/>
      <c r="D52" s="52"/>
      <c r="E52" s="52"/>
      <c r="F52" s="135">
        <v>213</v>
      </c>
      <c r="G52" s="139"/>
      <c r="H52" s="148"/>
      <c r="I52" s="135">
        <v>106.5</v>
      </c>
      <c r="J52" s="139">
        <f t="shared" si="3"/>
        <v>50</v>
      </c>
    </row>
    <row r="53" spans="1:10" ht="45" customHeight="1" x14ac:dyDescent="0.2">
      <c r="A53" s="60" t="s">
        <v>53</v>
      </c>
      <c r="B53" s="61" t="s">
        <v>63</v>
      </c>
      <c r="C53" s="52"/>
      <c r="D53" s="52"/>
      <c r="E53" s="52"/>
      <c r="F53" s="140">
        <v>2769.89131</v>
      </c>
      <c r="G53" s="141" t="e">
        <f>#REF!+G55</f>
        <v>#REF!</v>
      </c>
      <c r="H53" s="141" t="e">
        <f>#REF!+H55</f>
        <v>#REF!</v>
      </c>
      <c r="I53" s="140">
        <v>2501.3000000000002</v>
      </c>
      <c r="J53" s="139">
        <f t="shared" si="3"/>
        <v>90.303182329562247</v>
      </c>
    </row>
    <row r="54" spans="1:10" ht="39" customHeight="1" x14ac:dyDescent="0.2">
      <c r="A54" s="129">
        <v>2.02400141000001E+16</v>
      </c>
      <c r="B54" s="71" t="s">
        <v>125</v>
      </c>
      <c r="C54" s="52"/>
      <c r="D54" s="52"/>
      <c r="E54" s="52"/>
      <c r="F54" s="136">
        <v>641.09131000000002</v>
      </c>
      <c r="G54" s="137"/>
      <c r="H54" s="138"/>
      <c r="I54" s="135">
        <v>372.5</v>
      </c>
      <c r="J54" s="139">
        <f>I54/F54*100</f>
        <v>58.10404761218804</v>
      </c>
    </row>
    <row r="55" spans="1:10" ht="48.6" hidden="1" customHeight="1" x14ac:dyDescent="0.2">
      <c r="A55" s="60" t="s">
        <v>143</v>
      </c>
      <c r="B55" s="62" t="s">
        <v>148</v>
      </c>
      <c r="C55" s="52"/>
      <c r="D55" s="52"/>
      <c r="E55" s="52"/>
      <c r="F55" s="136"/>
      <c r="G55" s="137"/>
      <c r="H55" s="138"/>
      <c r="I55" s="136"/>
      <c r="J55" s="139" t="e">
        <f t="shared" si="3"/>
        <v>#DIV/0!</v>
      </c>
    </row>
    <row r="56" spans="1:10" ht="40.5" customHeight="1" x14ac:dyDescent="0.2">
      <c r="A56" s="72" t="s">
        <v>105</v>
      </c>
      <c r="B56" s="61" t="s">
        <v>97</v>
      </c>
      <c r="C56" s="50"/>
      <c r="D56" s="50"/>
      <c r="E56" s="50"/>
      <c r="F56" s="133">
        <f>F57</f>
        <v>0</v>
      </c>
      <c r="G56" s="134">
        <f>G57</f>
        <v>0</v>
      </c>
      <c r="H56" s="134">
        <f>H57</f>
        <v>0</v>
      </c>
      <c r="I56" s="133">
        <f>I57</f>
        <v>0</v>
      </c>
      <c r="J56" s="141" t="e">
        <f t="shared" si="3"/>
        <v>#DIV/0!</v>
      </c>
    </row>
    <row r="57" spans="1:10" ht="38.25" customHeight="1" x14ac:dyDescent="0.2">
      <c r="A57" s="132">
        <v>2.02900541000001E+16</v>
      </c>
      <c r="B57" s="62" t="s">
        <v>141</v>
      </c>
      <c r="C57" s="52"/>
      <c r="D57" s="52"/>
      <c r="E57" s="52"/>
      <c r="F57" s="136">
        <v>0</v>
      </c>
      <c r="G57" s="137"/>
      <c r="H57" s="138"/>
      <c r="I57" s="136">
        <v>0</v>
      </c>
      <c r="J57" s="139" t="e">
        <f t="shared" si="3"/>
        <v>#DIV/0!</v>
      </c>
    </row>
    <row r="58" spans="1:10" ht="38.25" customHeight="1" x14ac:dyDescent="0.2">
      <c r="A58" s="60" t="s">
        <v>144</v>
      </c>
      <c r="B58" s="62" t="s">
        <v>145</v>
      </c>
      <c r="C58" s="52"/>
      <c r="D58" s="52"/>
      <c r="E58" s="52"/>
      <c r="F58" s="136"/>
      <c r="G58" s="137"/>
      <c r="H58" s="138"/>
      <c r="I58" s="136">
        <v>0</v>
      </c>
      <c r="J58" s="139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31">
        <f>F13</f>
        <v>7239.1913100000002</v>
      </c>
      <c r="G59" s="125" t="e">
        <f>G13+G47</f>
        <v>#REF!</v>
      </c>
      <c r="H59" s="125" t="e">
        <f>H13+H47</f>
        <v>#REF!</v>
      </c>
      <c r="I59" s="131">
        <f>I13</f>
        <v>4679.1660700000002</v>
      </c>
      <c r="J59" s="124">
        <f t="shared" si="3"/>
        <v>64.63658535362012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4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4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4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4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4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4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4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4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4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4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4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4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4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4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4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4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4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4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4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4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B6:J6"/>
    <mergeCell ref="I9:I11"/>
    <mergeCell ref="F2:J2"/>
    <mergeCell ref="B8:B11"/>
    <mergeCell ref="B3:J3"/>
    <mergeCell ref="B4:J4"/>
    <mergeCell ref="A8:A9"/>
    <mergeCell ref="F8:J8"/>
    <mergeCell ref="D9:D11"/>
    <mergeCell ref="G9:G11"/>
    <mergeCell ref="F9:F11"/>
    <mergeCell ref="E9:E11"/>
  </mergeCells>
  <phoneticPr fontId="4" type="noConversion"/>
  <pageMargins left="0.25" right="0.25" top="0.75" bottom="0.75" header="0.3" footer="0.3"/>
  <pageSetup paperSize="9" scale="50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2023-05-15T05:22:58Z</cp:lastPrinted>
  <dcterms:created xsi:type="dcterms:W3CDTF">2003-10-16T06:18:07Z</dcterms:created>
  <dcterms:modified xsi:type="dcterms:W3CDTF">2024-10-28T07:39:21Z</dcterms:modified>
</cp:coreProperties>
</file>