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 за 1 квартал 2022 год\"/>
    </mc:Choice>
  </mc:AlternateContent>
  <xr:revisionPtr revIDLastSave="0" documentId="13_ncr:1_{A3AA6273-3D31-452C-A757-BB4D52C4D998}" xr6:coauthVersionLast="45" xr6:coauthVersionMax="45" xr10:uidLastSave="{00000000-0000-0000-0000-000000000000}"/>
  <bookViews>
    <workbookView xWindow="-60" yWindow="-60" windowWidth="20610" windowHeight="1104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4" l="1"/>
  <c r="I55" i="4" l="1"/>
  <c r="I26" i="4"/>
  <c r="I24" i="4" s="1"/>
  <c r="J25" i="4"/>
  <c r="I29" i="4"/>
  <c r="J44" i="4"/>
  <c r="I42" i="4"/>
  <c r="F42" i="4"/>
  <c r="J41" i="4"/>
  <c r="I38" i="4"/>
  <c r="F38" i="4"/>
  <c r="J36" i="4"/>
  <c r="J35" i="4"/>
  <c r="F29" i="4"/>
  <c r="J32" i="4"/>
  <c r="J42" i="4" l="1"/>
  <c r="J38" i="4"/>
  <c r="G26" i="4"/>
  <c r="H26" i="4"/>
  <c r="J30" i="4"/>
  <c r="J31" i="4"/>
  <c r="I33" i="4"/>
  <c r="F33" i="4"/>
  <c r="J34" i="4"/>
  <c r="F14" i="4"/>
  <c r="F16" i="4"/>
  <c r="F21" i="4"/>
  <c r="F26" i="4"/>
  <c r="F24" i="4" s="1"/>
  <c r="I14" i="4"/>
  <c r="I16" i="4"/>
  <c r="I21" i="4"/>
  <c r="G24" i="4"/>
  <c r="G16" i="4"/>
  <c r="G33" i="4"/>
  <c r="G29" i="4"/>
  <c r="H24" i="4"/>
  <c r="H16" i="4"/>
  <c r="H33" i="4"/>
  <c r="H29" i="4"/>
  <c r="J17" i="4"/>
  <c r="J18" i="4"/>
  <c r="J19" i="4"/>
  <c r="J20" i="4"/>
  <c r="J28" i="4"/>
  <c r="J43" i="4"/>
  <c r="J45" i="4"/>
  <c r="F52" i="4"/>
  <c r="F55" i="4"/>
  <c r="F47" i="4" s="1"/>
  <c r="I52" i="4"/>
  <c r="I47" i="4"/>
  <c r="I46" i="4" s="1"/>
  <c r="J53" i="4"/>
  <c r="J54" i="4"/>
  <c r="G48" i="4"/>
  <c r="G50" i="4"/>
  <c r="G52" i="4"/>
  <c r="G55" i="4"/>
  <c r="H48" i="4"/>
  <c r="H50" i="4"/>
  <c r="H52" i="4"/>
  <c r="H55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2" i="5" s="1"/>
  <c r="J12" i="5" s="1"/>
  <c r="I15" i="5"/>
  <c r="I20" i="5"/>
  <c r="I18" i="5"/>
  <c r="I23" i="5"/>
  <c r="I27" i="5"/>
  <c r="I31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/>
  <c r="G23" i="5"/>
  <c r="G27" i="5"/>
  <c r="G31" i="5"/>
  <c r="F33" i="5"/>
  <c r="F13" i="5"/>
  <c r="F15" i="5"/>
  <c r="F20" i="5"/>
  <c r="J20" i="5" s="1"/>
  <c r="F18" i="5"/>
  <c r="F12" i="5" s="1"/>
  <c r="F23" i="5"/>
  <c r="F27" i="5"/>
  <c r="F31" i="5"/>
  <c r="J43" i="5"/>
  <c r="I42" i="5"/>
  <c r="F42" i="5"/>
  <c r="I39" i="5"/>
  <c r="F39" i="5"/>
  <c r="J38" i="5"/>
  <c r="I37" i="5"/>
  <c r="F37" i="5"/>
  <c r="J37" i="5" s="1"/>
  <c r="J36" i="5"/>
  <c r="I35" i="5"/>
  <c r="F35" i="5"/>
  <c r="J35" i="5" s="1"/>
  <c r="J34" i="5"/>
  <c r="J33" i="5" s="1"/>
  <c r="J28" i="5"/>
  <c r="J21" i="5"/>
  <c r="J19" i="5"/>
  <c r="J14" i="5"/>
  <c r="J13" i="5"/>
  <c r="J56" i="4"/>
  <c r="J51" i="4"/>
  <c r="J15" i="4"/>
  <c r="J27" i="4"/>
  <c r="J49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27" i="5" l="1"/>
  <c r="G34" i="5"/>
  <c r="G33" i="5" s="1"/>
  <c r="I44" i="5"/>
  <c r="G12" i="5"/>
  <c r="G44" i="5" s="1"/>
  <c r="J18" i="5"/>
  <c r="J42" i="5"/>
  <c r="H34" i="5"/>
  <c r="H33" i="5" s="1"/>
  <c r="H47" i="4"/>
  <c r="H46" i="4" s="1"/>
  <c r="G47" i="4"/>
  <c r="G46" i="4" s="1"/>
  <c r="J33" i="4"/>
  <c r="J55" i="4"/>
  <c r="F46" i="4"/>
  <c r="J46" i="4" s="1"/>
  <c r="J50" i="4"/>
  <c r="J21" i="4"/>
  <c r="J52" i="4"/>
  <c r="J14" i="4"/>
  <c r="G13" i="4"/>
  <c r="G58" i="4" s="1"/>
  <c r="J29" i="4"/>
  <c r="H13" i="4"/>
  <c r="I58" i="4"/>
  <c r="J47" i="4"/>
  <c r="J26" i="4"/>
  <c r="F44" i="5"/>
  <c r="H12" i="5"/>
  <c r="J24" i="4"/>
  <c r="F13" i="4"/>
  <c r="J48" i="4"/>
  <c r="J16" i="4"/>
  <c r="H58" i="4" l="1"/>
  <c r="H44" i="5"/>
  <c r="F58" i="4"/>
  <c r="J58" i="4" s="1"/>
  <c r="J13" i="4"/>
</calcChain>
</file>

<file path=xl/sharedStrings.xml><?xml version="1.0" encoding="utf-8"?>
<sst xmlns="http://schemas.openxmlformats.org/spreadsheetml/2006/main" count="232" uniqueCount="148">
  <si>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</si>
  <si>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</si>
  <si>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</si>
  <si>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</si>
  <si>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</si>
  <si>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</si>
  <si>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</si>
  <si>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</si>
  <si>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</si>
  <si>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</si>
  <si>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</si>
  <si>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</si>
  <si>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</si>
  <si>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</si>
  <si>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</si>
  <si>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</si>
  <si>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</si>
  <si>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</si>
  <si>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</si>
  <si>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</si>
  <si>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</si>
  <si>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</si>
  <si>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</si>
  <si>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</si>
  <si>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</si>
  <si>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</si>
  <si>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</si>
  <si>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</si>
  <si>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</si>
  <si>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</si>
  <si>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</si>
  <si>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</si>
  <si>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</si>
  <si>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</si>
  <si>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</si>
  <si>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</si>
  <si>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</si>
  <si>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</si>
  <si>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</si>
  <si>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</si>
  <si>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</si>
  <si>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</si>
  <si>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</si>
  <si>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</si>
  <si>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</si>
  <si>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</si>
  <si>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</si>
  <si>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</si>
  <si>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</si>
  <si>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</si>
  <si>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</si>
  <si>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</si>
  <si>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</si>
  <si>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</si>
  <si>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</si>
  <si>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</si>
  <si>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</si>
  <si>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</si>
  <si>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</si>
  <si>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</si>
  <si>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</si>
  <si>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</si>
  <si>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</si>
  <si>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</si>
  <si>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</si>
  <si>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</si>
  <si>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</si>
  <si>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</si>
  <si>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</si>
  <si>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</si>
  <si>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</si>
  <si>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</si>
  <si>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</si>
  <si>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</si>
  <si>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</si>
  <si>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</si>
  <si>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</si>
  <si>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</si>
  <si>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</si>
  <si>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</si>
  <si>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</si>
  <si>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</si>
  <si>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</si>
  <si>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</si>
  <si>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</si>
  <si>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</si>
  <si>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</si>
  <si>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</si>
  <si>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</si>
  <si>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</si>
  <si>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</si>
  <si>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</si>
  <si>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</si>
  <si>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</si>
  <si>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</si>
  <si>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</si>
  <si>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</si>
  <si>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</si>
  <si>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</si>
  <si>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</si>
  <si>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</si>
  <si>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</si>
  <si>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</si>
  <si>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</si>
  <si>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</si>
  <si>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</si>
  <si>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</si>
  <si>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</si>
  <si>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</si>
  <si>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</si>
  <si>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</si>
  <si>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</si>
  <si>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</si>
  <si>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</si>
  <si>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</si>
  <si>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</si>
  <si>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</si>
  <si>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</si>
  <si>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</si>
  <si>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</si>
  <si>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</si>
  <si>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1 01 02010 01 0000 110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</si>
  <si>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</si>
  <si>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</si>
  <si>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</si>
  <si>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</si>
  <si>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2 02 42014 10 0000 151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</si>
  <si>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</si>
  <si>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</si>
  <si>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</si>
  <si>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</si>
  <si>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</si>
  <si>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</si>
  <si>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</si>
  <si>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</si>
  <si>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</si>
  <si>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</si>
  <si>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 xml:space="preserve">Возврат прочих остатков субсидий, субвенций и инных  межбюджетных трансфертов, имеющих целевое назночение прошлых лет из бюджетов сельских поселений </t>
  </si>
  <si>
    <t>к решению Совета депутатов МО-СП "Окино-Ключевское"</t>
  </si>
  <si>
    <t xml:space="preserve">Поступления налоговых и неналоговых доходов бюджета муниципального образования – сельское поселение «Окино-Ключевское» За  1 квартал 2022 год
</t>
  </si>
  <si>
    <t>2 02 3511810  0000 150</t>
  </si>
  <si>
    <t>2 1960010 10 0000 150</t>
  </si>
  <si>
    <t>1 05 0301001 1000 110</t>
  </si>
  <si>
    <t>106 01030 10 1000 110</t>
  </si>
  <si>
    <t>106 06033 10 1000 110</t>
  </si>
  <si>
    <t>"Об исполнении бюджета МО - СП "Окино-Ключевское" за  2022года"</t>
  </si>
  <si>
    <t>Исполнено за   2022г.</t>
  </si>
  <si>
    <t>№ 108      от      27 мая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</si>
</sst>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0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3" fontId="22" fillId="0" borderId="6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48" t="s">
        <v>67</v>
      </c>
      <c r="G1" s="148"/>
      <c r="H1" s="148"/>
      <c r="I1" s="148"/>
      <c r="J1" s="148"/>
    </row>
    <row r="2" spans="1:10" ht="18" x14ac:dyDescent="0.2">
      <c r="A2" s="66" t="s">
        <v>3</v>
      </c>
      <c r="B2" s="149" t="s">
        <v>100</v>
      </c>
      <c r="C2" s="149"/>
      <c r="D2" s="149"/>
      <c r="E2" s="149"/>
      <c r="F2" s="149"/>
      <c r="G2" s="149"/>
      <c r="H2" s="149"/>
      <c r="I2" s="149"/>
      <c r="J2" s="149"/>
    </row>
    <row r="3" spans="1:10" ht="15.75" x14ac:dyDescent="0.2">
      <c r="A3" s="67"/>
      <c r="B3" s="149" t="s">
        <v>101</v>
      </c>
      <c r="C3" s="149"/>
      <c r="D3" s="149"/>
      <c r="E3" s="149"/>
      <c r="F3" s="149"/>
      <c r="G3" s="149"/>
      <c r="H3" s="149"/>
      <c r="I3" s="149"/>
      <c r="J3" s="149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49" t="s">
        <v>102</v>
      </c>
      <c r="C5" s="149"/>
      <c r="D5" s="149"/>
      <c r="E5" s="149"/>
      <c r="F5" s="149"/>
      <c r="G5" s="149"/>
      <c r="H5" s="149"/>
      <c r="I5" s="149"/>
      <c r="J5" s="149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50" t="s">
        <v>8</v>
      </c>
      <c r="B7" s="150" t="s">
        <v>9</v>
      </c>
      <c r="C7" s="73"/>
      <c r="D7" s="73"/>
      <c r="E7" s="73"/>
      <c r="F7" s="153" t="s">
        <v>69</v>
      </c>
      <c r="G7" s="154"/>
      <c r="H7" s="154"/>
      <c r="I7" s="154"/>
      <c r="J7" s="155"/>
    </row>
    <row r="8" spans="1:10" x14ac:dyDescent="0.2">
      <c r="A8" s="151"/>
      <c r="B8" s="151"/>
      <c r="C8" s="75"/>
      <c r="D8" s="156"/>
      <c r="E8" s="156"/>
      <c r="F8" s="157" t="s">
        <v>70</v>
      </c>
      <c r="G8" s="159"/>
      <c r="H8" s="64"/>
      <c r="I8" s="161" t="s">
        <v>66</v>
      </c>
      <c r="J8" s="65" t="s">
        <v>55</v>
      </c>
    </row>
    <row r="9" spans="1:10" x14ac:dyDescent="0.2">
      <c r="A9" s="74"/>
      <c r="B9" s="151"/>
      <c r="C9" s="77"/>
      <c r="D9" s="156"/>
      <c r="E9" s="156"/>
      <c r="F9" s="158"/>
      <c r="G9" s="159"/>
      <c r="H9" s="64"/>
      <c r="I9" s="162"/>
      <c r="J9" s="63"/>
    </row>
    <row r="10" spans="1:10" x14ac:dyDescent="0.2">
      <c r="A10" s="78"/>
      <c r="B10" s="152"/>
      <c r="C10" s="75"/>
      <c r="D10" s="156"/>
      <c r="E10" s="156"/>
      <c r="F10" s="158"/>
      <c r="G10" s="160"/>
      <c r="H10" s="64"/>
      <c r="I10" s="157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38.2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4"/>
  <sheetViews>
    <sheetView tabSelected="1" view="pageBreakPreview" topLeftCell="A51" zoomScale="75" zoomScaleNormal="100" zoomScaleSheetLayoutView="75" workbookViewId="0">
      <selection activeCell="I14" sqref="I14"/>
    </sheetView>
  </sheetViews>
  <sheetFormatPr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3.425781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48" t="s">
        <v>67</v>
      </c>
      <c r="G2" s="148"/>
      <c r="H2" s="148"/>
      <c r="I2" s="148"/>
      <c r="J2" s="148"/>
    </row>
    <row r="3" spans="1:10" ht="17.25" customHeight="1" x14ac:dyDescent="0.2">
      <c r="A3" s="66" t="s">
        <v>3</v>
      </c>
      <c r="B3" s="149" t="s">
        <v>138</v>
      </c>
      <c r="C3" s="149"/>
      <c r="D3" s="149"/>
      <c r="E3" s="149"/>
      <c r="F3" s="149"/>
      <c r="G3" s="149"/>
      <c r="H3" s="149"/>
      <c r="I3" s="149"/>
      <c r="J3" s="149"/>
    </row>
    <row r="4" spans="1:10" ht="18" customHeight="1" x14ac:dyDescent="0.2">
      <c r="A4" s="67"/>
      <c r="B4" s="149" t="s">
        <v>147</v>
      </c>
      <c r="C4" s="149"/>
      <c r="D4" s="149"/>
      <c r="E4" s="149"/>
      <c r="F4" s="149"/>
      <c r="G4" s="149"/>
      <c r="H4" s="149"/>
      <c r="I4" s="149"/>
      <c r="J4" s="149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49" t="s">
        <v>145</v>
      </c>
      <c r="C6" s="149"/>
      <c r="D6" s="149"/>
      <c r="E6" s="149"/>
      <c r="F6" s="149"/>
      <c r="G6" s="149"/>
      <c r="H6" s="149"/>
      <c r="I6" s="149"/>
      <c r="J6" s="149"/>
    </row>
    <row r="7" spans="1:10" ht="59.25" customHeight="1" x14ac:dyDescent="0.2">
      <c r="A7" s="67"/>
      <c r="B7" s="139" t="s">
        <v>139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3" t="s">
        <v>8</v>
      </c>
      <c r="B8" s="163" t="s">
        <v>9</v>
      </c>
      <c r="C8" s="37"/>
      <c r="D8" s="37"/>
      <c r="E8" s="37"/>
      <c r="F8" s="166" t="s">
        <v>69</v>
      </c>
      <c r="G8" s="167"/>
      <c r="H8" s="167"/>
      <c r="I8" s="167"/>
      <c r="J8" s="168"/>
    </row>
    <row r="9" spans="1:10" ht="87.75" customHeight="1" x14ac:dyDescent="0.2">
      <c r="A9" s="164"/>
      <c r="B9" s="164"/>
      <c r="C9" s="39"/>
      <c r="D9" s="169"/>
      <c r="E9" s="169"/>
      <c r="F9" s="157" t="s">
        <v>70</v>
      </c>
      <c r="G9" s="159"/>
      <c r="H9" s="64"/>
      <c r="I9" s="161" t="s">
        <v>146</v>
      </c>
      <c r="J9" s="65" t="s">
        <v>55</v>
      </c>
    </row>
    <row r="10" spans="1:10" ht="24" hidden="1" customHeight="1" x14ac:dyDescent="0.2">
      <c r="A10" s="38"/>
      <c r="B10" s="164"/>
      <c r="C10" s="41"/>
      <c r="D10" s="169"/>
      <c r="E10" s="169"/>
      <c r="F10" s="158"/>
      <c r="G10" s="159"/>
      <c r="H10" s="64"/>
      <c r="I10" s="162"/>
      <c r="J10" s="63"/>
    </row>
    <row r="11" spans="1:10" ht="26.25" hidden="1" customHeight="1" x14ac:dyDescent="0.2">
      <c r="A11" s="42"/>
      <c r="B11" s="165"/>
      <c r="C11" s="39"/>
      <c r="D11" s="169"/>
      <c r="E11" s="169"/>
      <c r="F11" s="158"/>
      <c r="G11" s="160"/>
      <c r="H11" s="64"/>
      <c r="I11" s="157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F14+F16+F21+F24+F29+F33+F39+F42+F38</f>
        <v>2587.09</v>
      </c>
      <c r="G13" s="124" t="e">
        <f>G14+G16+G21+G24+G29+G33+G39+G42+G38</f>
        <v>#REF!</v>
      </c>
      <c r="H13" s="124" t="e">
        <f>H14+H16+H21+H24+H29+H33+H39+H42+H38</f>
        <v>#REF!</v>
      </c>
      <c r="I13" s="140">
        <f>I14+I16+I21+I24+I29+I33+I39+I42+I38</f>
        <v>902.87224000000003</v>
      </c>
      <c r="J13" s="124">
        <f t="shared" ref="J13:J21" si="0">I13/F13*100</f>
        <v>34.899143052618967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40">
        <f>F15</f>
        <v>1265.425</v>
      </c>
      <c r="G14" s="124">
        <f>G15</f>
        <v>0</v>
      </c>
      <c r="H14" s="124">
        <f>H15</f>
        <v>0</v>
      </c>
      <c r="I14" s="140">
        <f>I15</f>
        <v>385.87615</v>
      </c>
      <c r="J14" s="124">
        <f t="shared" si="0"/>
        <v>30.493798526186854</v>
      </c>
    </row>
    <row r="15" spans="1:10" ht="96.75" customHeight="1" x14ac:dyDescent="0.2">
      <c r="A15" s="44" t="s">
        <v>121</v>
      </c>
      <c r="B15" s="54" t="s">
        <v>119</v>
      </c>
      <c r="C15" s="52"/>
      <c r="D15" s="52"/>
      <c r="E15" s="52"/>
      <c r="F15" s="141">
        <v>1265.425</v>
      </c>
      <c r="G15" s="126"/>
      <c r="H15" s="127"/>
      <c r="I15" s="144">
        <v>385.87615</v>
      </c>
      <c r="J15" s="128">
        <f t="shared" si="0"/>
        <v>30.493798526186854</v>
      </c>
    </row>
    <row r="16" spans="1:10" ht="20.25" hidden="1" customHeight="1" x14ac:dyDescent="0.2">
      <c r="A16" s="56" t="s">
        <v>115</v>
      </c>
      <c r="B16" s="136" t="s">
        <v>114</v>
      </c>
      <c r="C16" s="52"/>
      <c r="D16" s="52"/>
      <c r="E16" s="52"/>
      <c r="F16" s="142">
        <f>F17+F18+F19+F20</f>
        <v>0</v>
      </c>
      <c r="G16" s="133">
        <f>G17+G18+G19+G20</f>
        <v>0</v>
      </c>
      <c r="H16" s="133">
        <f>H17+H18+H19+H20</f>
        <v>0</v>
      </c>
      <c r="I16" s="14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107</v>
      </c>
      <c r="B17" s="135" t="s">
        <v>110</v>
      </c>
      <c r="C17" s="52"/>
      <c r="D17" s="52"/>
      <c r="E17" s="52"/>
      <c r="F17" s="141"/>
      <c r="G17" s="126"/>
      <c r="H17" s="127"/>
      <c r="I17" s="144"/>
      <c r="J17" s="124" t="e">
        <f t="shared" si="0"/>
        <v>#DIV/0!</v>
      </c>
    </row>
    <row r="18" spans="1:10" ht="53.25" hidden="1" customHeight="1" x14ac:dyDescent="0.2">
      <c r="A18" s="44" t="s">
        <v>108</v>
      </c>
      <c r="B18" s="135" t="s">
        <v>111</v>
      </c>
      <c r="C18" s="52"/>
      <c r="D18" s="52"/>
      <c r="E18" s="52"/>
      <c r="F18" s="141"/>
      <c r="G18" s="126"/>
      <c r="H18" s="127"/>
      <c r="I18" s="144"/>
      <c r="J18" s="124" t="e">
        <f t="shared" si="0"/>
        <v>#DIV/0!</v>
      </c>
    </row>
    <row r="19" spans="1:10" ht="54" hidden="1" customHeight="1" x14ac:dyDescent="0.2">
      <c r="A19" s="44" t="s">
        <v>109</v>
      </c>
      <c r="B19" s="135" t="s">
        <v>112</v>
      </c>
      <c r="C19" s="52"/>
      <c r="D19" s="52"/>
      <c r="E19" s="52"/>
      <c r="F19" s="141"/>
      <c r="G19" s="126"/>
      <c r="H19" s="127"/>
      <c r="I19" s="144"/>
      <c r="J19" s="124" t="e">
        <f t="shared" si="0"/>
        <v>#DIV/0!</v>
      </c>
    </row>
    <row r="20" spans="1:10" ht="46.5" hidden="1" customHeight="1" x14ac:dyDescent="0.2">
      <c r="A20" s="44" t="s">
        <v>106</v>
      </c>
      <c r="B20" s="135" t="s">
        <v>113</v>
      </c>
      <c r="C20" s="52"/>
      <c r="D20" s="52"/>
      <c r="E20" s="52"/>
      <c r="F20" s="141"/>
      <c r="G20" s="126"/>
      <c r="H20" s="127"/>
      <c r="I20" s="144"/>
      <c r="J20" s="12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40">
        <f>F23</f>
        <v>12.3</v>
      </c>
      <c r="G21" s="124">
        <f>G23</f>
        <v>0</v>
      </c>
      <c r="H21" s="124">
        <f>H23</f>
        <v>0</v>
      </c>
      <c r="I21" s="140">
        <f>I23</f>
        <v>0.32063000000000003</v>
      </c>
      <c r="J21" s="128">
        <f t="shared" si="0"/>
        <v>2.6067479674796745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1"/>
      <c r="G22" s="126"/>
      <c r="H22" s="127"/>
      <c r="I22" s="144"/>
      <c r="J22" s="128"/>
    </row>
    <row r="23" spans="1:10" ht="16.5" customHeight="1" x14ac:dyDescent="0.2">
      <c r="A23" s="44" t="s">
        <v>142</v>
      </c>
      <c r="B23" s="53" t="s">
        <v>4</v>
      </c>
      <c r="C23" s="52"/>
      <c r="D23" s="52"/>
      <c r="E23" s="52"/>
      <c r="F23" s="141">
        <v>12.3</v>
      </c>
      <c r="G23" s="126"/>
      <c r="H23" s="127"/>
      <c r="I23" s="145">
        <v>0.32063000000000003</v>
      </c>
      <c r="J23" s="128">
        <f t="shared" ref="J23:J46" si="1">I23/F23*100</f>
        <v>2.6067479674796745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40">
        <f>F25+F26</f>
        <v>440.81700000000001</v>
      </c>
      <c r="G24" s="124">
        <f>G25+G26</f>
        <v>0</v>
      </c>
      <c r="H24" s="124">
        <f>H25+H26</f>
        <v>0</v>
      </c>
      <c r="I24" s="140">
        <f>I25+I26</f>
        <v>11.247209999999997</v>
      </c>
      <c r="J24" s="124">
        <f t="shared" si="1"/>
        <v>2.5514465186233739</v>
      </c>
    </row>
    <row r="25" spans="1:10" ht="60" customHeight="1" x14ac:dyDescent="0.2">
      <c r="A25" s="44" t="s">
        <v>143</v>
      </c>
      <c r="B25" s="55" t="s">
        <v>120</v>
      </c>
      <c r="C25" s="52"/>
      <c r="D25" s="52"/>
      <c r="E25" s="52"/>
      <c r="F25" s="143">
        <v>43.07</v>
      </c>
      <c r="G25" s="126"/>
      <c r="H25" s="127"/>
      <c r="I25" s="145">
        <v>1.3742000000000001</v>
      </c>
      <c r="J25" s="124">
        <f>I25/F25*100</f>
        <v>3.190619921058742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f>F27+F28</f>
        <v>397.74700000000001</v>
      </c>
      <c r="G26" s="129">
        <f>G27+G28</f>
        <v>0</v>
      </c>
      <c r="H26" s="129">
        <f>H27+H28</f>
        <v>0</v>
      </c>
      <c r="I26" s="146">
        <f>I27+I28</f>
        <v>9.8730099999999972</v>
      </c>
      <c r="J26" s="128">
        <f t="shared" si="1"/>
        <v>2.482233681209411</v>
      </c>
    </row>
    <row r="27" spans="1:10" ht="60.75" customHeight="1" x14ac:dyDescent="0.2">
      <c r="A27" s="44" t="s">
        <v>116</v>
      </c>
      <c r="B27" s="53" t="s">
        <v>123</v>
      </c>
      <c r="C27" s="52"/>
      <c r="D27" s="52"/>
      <c r="E27" s="52"/>
      <c r="F27" s="143">
        <v>251.12700000000001</v>
      </c>
      <c r="G27" s="130"/>
      <c r="H27" s="131"/>
      <c r="I27" s="145">
        <v>34.698009999999996</v>
      </c>
      <c r="J27" s="128">
        <f t="shared" si="1"/>
        <v>13.816917336646394</v>
      </c>
    </row>
    <row r="28" spans="1:10" ht="62.25" customHeight="1" x14ac:dyDescent="0.2">
      <c r="A28" s="44" t="s">
        <v>144</v>
      </c>
      <c r="B28" s="53" t="s">
        <v>122</v>
      </c>
      <c r="C28" s="52"/>
      <c r="D28" s="52"/>
      <c r="E28" s="52"/>
      <c r="F28" s="141">
        <v>146.62</v>
      </c>
      <c r="G28" s="126"/>
      <c r="H28" s="127"/>
      <c r="I28" s="144">
        <v>-24.824999999999999</v>
      </c>
      <c r="J28" s="128">
        <f t="shared" si="1"/>
        <v>-16.931523666621196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40">
        <f>F30+F31+F32+F35+F36</f>
        <v>831.548</v>
      </c>
      <c r="G29" s="124">
        <f>G30+G31+G32</f>
        <v>0</v>
      </c>
      <c r="H29" s="124">
        <f>H30+H31+H32</f>
        <v>0</v>
      </c>
      <c r="I29" s="140">
        <f>I30+I31+I32+I35+I36+I37</f>
        <v>352.12269000000003</v>
      </c>
      <c r="J29" s="128">
        <f t="shared" si="1"/>
        <v>42.345443678536903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44"/>
      <c r="G30" s="128"/>
      <c r="H30" s="132"/>
      <c r="I30" s="144"/>
      <c r="J30" s="128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44"/>
      <c r="G31" s="126"/>
      <c r="H31" s="127"/>
      <c r="I31" s="144"/>
      <c r="J31" s="128" t="e">
        <f t="shared" si="1"/>
        <v>#DIV/0!</v>
      </c>
    </row>
    <row r="32" spans="1:10" ht="24.75" customHeight="1" x14ac:dyDescent="0.2">
      <c r="A32" s="44" t="s">
        <v>117</v>
      </c>
      <c r="B32" s="53" t="s">
        <v>118</v>
      </c>
      <c r="C32" s="52"/>
      <c r="D32" s="52"/>
      <c r="E32" s="52"/>
      <c r="F32" s="141">
        <v>792.29300000000001</v>
      </c>
      <c r="G32" s="126"/>
      <c r="H32" s="127"/>
      <c r="I32" s="144">
        <v>329.53789</v>
      </c>
      <c r="J32" s="128">
        <f>I32/F32*100</f>
        <v>41.592932160198309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40">
        <f>F34</f>
        <v>0</v>
      </c>
      <c r="G33" s="124">
        <f>G34</f>
        <v>0</v>
      </c>
      <c r="H33" s="124">
        <f>H34</f>
        <v>0</v>
      </c>
      <c r="I33" s="140">
        <f>I34</f>
        <v>0</v>
      </c>
      <c r="J33" s="128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1"/>
      <c r="G34" s="126"/>
      <c r="H34" s="127"/>
      <c r="I34" s="144"/>
      <c r="J34" s="128" t="e">
        <f t="shared" si="1"/>
        <v>#DIV/0!</v>
      </c>
    </row>
    <row r="35" spans="1:10" ht="27" customHeight="1" x14ac:dyDescent="0.2">
      <c r="A35" s="137">
        <v>1.11050351000001E+16</v>
      </c>
      <c r="B35" s="53" t="s">
        <v>129</v>
      </c>
      <c r="C35" s="52"/>
      <c r="D35" s="52"/>
      <c r="E35" s="52"/>
      <c r="F35" s="141">
        <v>0</v>
      </c>
      <c r="G35" s="126"/>
      <c r="H35" s="127"/>
      <c r="I35" s="144">
        <v>13.49</v>
      </c>
      <c r="J35" s="128" t="e">
        <f>I35/F35*100</f>
        <v>#DIV/0!</v>
      </c>
    </row>
    <row r="36" spans="1:10" ht="27" customHeight="1" x14ac:dyDescent="0.2">
      <c r="A36" s="137">
        <v>1.11090451000001E+16</v>
      </c>
      <c r="B36" s="53" t="s">
        <v>84</v>
      </c>
      <c r="C36" s="52"/>
      <c r="D36" s="52"/>
      <c r="E36" s="52"/>
      <c r="F36" s="141">
        <v>39.255000000000003</v>
      </c>
      <c r="G36" s="126"/>
      <c r="H36" s="127"/>
      <c r="I36" s="144">
        <v>9.0947999999999993</v>
      </c>
      <c r="J36" s="128">
        <f>I36/F36*100</f>
        <v>23.168513565150935</v>
      </c>
    </row>
    <row r="37" spans="1:10" ht="27" customHeight="1" x14ac:dyDescent="0.2">
      <c r="A37" s="137">
        <v>1.13029951000001E+16</v>
      </c>
      <c r="B37" s="53" t="s">
        <v>134</v>
      </c>
      <c r="C37" s="52"/>
      <c r="D37" s="52"/>
      <c r="E37" s="52"/>
      <c r="F37" s="141">
        <v>0</v>
      </c>
      <c r="G37" s="126"/>
      <c r="H37" s="127"/>
      <c r="I37" s="144">
        <v>0</v>
      </c>
      <c r="J37" s="128" t="s">
        <v>135</v>
      </c>
    </row>
    <row r="38" spans="1:10" ht="18.75" customHeight="1" x14ac:dyDescent="0.2">
      <c r="A38" s="56" t="s">
        <v>59</v>
      </c>
      <c r="B38" s="57" t="s">
        <v>60</v>
      </c>
      <c r="C38" s="59"/>
      <c r="D38" s="59"/>
      <c r="E38" s="59"/>
      <c r="F38" s="142">
        <f>F40+F41</f>
        <v>0</v>
      </c>
      <c r="G38" s="126"/>
      <c r="H38" s="127"/>
      <c r="I38" s="142">
        <f>I40+I41</f>
        <v>153</v>
      </c>
      <c r="J38" s="133" t="e">
        <f>I38/F38*100</f>
        <v>#DIV/0!</v>
      </c>
    </row>
    <row r="39" spans="1:10" ht="24" hidden="1" customHeight="1" x14ac:dyDescent="0.2">
      <c r="A39" s="48" t="s">
        <v>20</v>
      </c>
      <c r="B39" s="57" t="s">
        <v>6</v>
      </c>
      <c r="C39" s="52"/>
      <c r="D39" s="52"/>
      <c r="E39" s="52"/>
      <c r="F39" s="140">
        <v>0</v>
      </c>
      <c r="G39" s="124" t="e">
        <f>#REF!</f>
        <v>#REF!</v>
      </c>
      <c r="H39" s="124" t="e">
        <f>#REF!</f>
        <v>#REF!</v>
      </c>
      <c r="I39" s="140">
        <v>0</v>
      </c>
      <c r="J39" s="128">
        <v>0</v>
      </c>
    </row>
    <row r="40" spans="1:10" ht="24" customHeight="1" x14ac:dyDescent="0.2">
      <c r="A40" s="46" t="s">
        <v>132</v>
      </c>
      <c r="B40" s="55" t="s">
        <v>133</v>
      </c>
      <c r="C40" s="52"/>
      <c r="D40" s="52"/>
      <c r="E40" s="52"/>
      <c r="F40" s="140"/>
      <c r="G40" s="124"/>
      <c r="H40" s="124"/>
      <c r="I40" s="144">
        <v>153</v>
      </c>
      <c r="J40" s="128">
        <v>100</v>
      </c>
    </row>
    <row r="41" spans="1:10" ht="24" customHeight="1" x14ac:dyDescent="0.2">
      <c r="A41" s="46" t="s">
        <v>130</v>
      </c>
      <c r="B41" s="55" t="s">
        <v>131</v>
      </c>
      <c r="C41" s="52"/>
      <c r="D41" s="52"/>
      <c r="E41" s="52"/>
      <c r="F41" s="144">
        <v>0</v>
      </c>
      <c r="G41" s="124"/>
      <c r="H41" s="124"/>
      <c r="I41" s="144">
        <v>0</v>
      </c>
      <c r="J41" s="128" t="e">
        <f>I41/F41*100</f>
        <v>#DIV/0!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40">
        <f>F43+F45+F44</f>
        <v>37</v>
      </c>
      <c r="G42" s="124">
        <f>G43+G45</f>
        <v>0</v>
      </c>
      <c r="H42" s="124">
        <f>H43+H45</f>
        <v>0</v>
      </c>
      <c r="I42" s="140">
        <f>I43+I45+I44</f>
        <v>0.30556</v>
      </c>
      <c r="J42" s="128">
        <f>I42/F42*100</f>
        <v>0.82583783783783771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40"/>
      <c r="G43" s="124"/>
      <c r="H43" s="124"/>
      <c r="I43" s="140"/>
      <c r="J43" s="128" t="e">
        <f t="shared" si="1"/>
        <v>#DIV/0!</v>
      </c>
    </row>
    <row r="44" spans="1:10" ht="16.5" customHeight="1" x14ac:dyDescent="0.2">
      <c r="A44" s="138">
        <v>1.17050501000001E+16</v>
      </c>
      <c r="B44" s="55" t="s">
        <v>136</v>
      </c>
      <c r="C44" s="52"/>
      <c r="D44" s="52"/>
      <c r="E44" s="52"/>
      <c r="F44" s="144">
        <v>30</v>
      </c>
      <c r="G44" s="124"/>
      <c r="H44" s="124"/>
      <c r="I44" s="144">
        <v>0.30556</v>
      </c>
      <c r="J44" s="128">
        <f>I44/F44*100</f>
        <v>1.0185333333333333</v>
      </c>
    </row>
    <row r="45" spans="1:10" ht="16.5" customHeight="1" x14ac:dyDescent="0.2">
      <c r="A45" s="46" t="s">
        <v>127</v>
      </c>
      <c r="B45" s="55" t="s">
        <v>128</v>
      </c>
      <c r="C45" s="58"/>
      <c r="D45" s="58"/>
      <c r="E45" s="58"/>
      <c r="F45" s="144">
        <v>7</v>
      </c>
      <c r="G45" s="128"/>
      <c r="H45" s="128"/>
      <c r="I45" s="144">
        <v>0</v>
      </c>
      <c r="J45" s="128">
        <f t="shared" si="1"/>
        <v>0</v>
      </c>
    </row>
    <row r="46" spans="1:10" ht="21.75" customHeight="1" x14ac:dyDescent="0.2">
      <c r="A46" s="48" t="s">
        <v>50</v>
      </c>
      <c r="B46" s="57" t="s">
        <v>57</v>
      </c>
      <c r="C46" s="52"/>
      <c r="D46" s="52"/>
      <c r="E46" s="52"/>
      <c r="F46" s="140">
        <f>F47+F50</f>
        <v>2934.9900000000002</v>
      </c>
      <c r="G46" s="140">
        <f t="shared" ref="G46:H46" si="2">G47+G50</f>
        <v>0</v>
      </c>
      <c r="H46" s="140">
        <f t="shared" si="2"/>
        <v>0</v>
      </c>
      <c r="I46" s="140">
        <f>I47+I50+I57</f>
        <v>37.450000000000003</v>
      </c>
      <c r="J46" s="133">
        <f t="shared" si="1"/>
        <v>1.2759839045448196</v>
      </c>
    </row>
    <row r="47" spans="1:10" ht="39.75" customHeight="1" x14ac:dyDescent="0.2">
      <c r="A47" s="56" t="s">
        <v>52</v>
      </c>
      <c r="B47" s="57" t="s">
        <v>28</v>
      </c>
      <c r="C47" s="58"/>
      <c r="D47" s="58"/>
      <c r="E47" s="58"/>
      <c r="F47" s="142">
        <f>F48+F49+F55</f>
        <v>2788.09</v>
      </c>
      <c r="G47" s="144">
        <f t="shared" ref="G47:I47" si="3">G48+G49+G55</f>
        <v>0</v>
      </c>
      <c r="H47" s="144">
        <f t="shared" si="3"/>
        <v>0</v>
      </c>
      <c r="I47" s="142">
        <f t="shared" si="3"/>
        <v>0.72499999999999998</v>
      </c>
      <c r="J47" s="133">
        <f>I47/F47*100</f>
        <v>2.6003464737508471E-2</v>
      </c>
    </row>
    <row r="48" spans="1:10" ht="18" customHeight="1" x14ac:dyDescent="0.2">
      <c r="A48" s="138">
        <v>2.02150011000001E+16</v>
      </c>
      <c r="B48" s="55" t="s">
        <v>34</v>
      </c>
      <c r="C48" s="52"/>
      <c r="D48" s="52"/>
      <c r="E48" s="52"/>
      <c r="F48" s="144">
        <v>2.9</v>
      </c>
      <c r="G48" s="133">
        <f>G49</f>
        <v>0</v>
      </c>
      <c r="H48" s="133">
        <f>H49</f>
        <v>0</v>
      </c>
      <c r="I48" s="144">
        <v>0.72499999999999998</v>
      </c>
      <c r="J48" s="128">
        <f>I48/F48*100</f>
        <v>25</v>
      </c>
    </row>
    <row r="49" spans="1:10" ht="39" customHeight="1" x14ac:dyDescent="0.2">
      <c r="A49" s="138">
        <v>2.02400141000001E+16</v>
      </c>
      <c r="B49" s="71" t="s">
        <v>125</v>
      </c>
      <c r="C49" s="52"/>
      <c r="D49" s="52"/>
      <c r="E49" s="52"/>
      <c r="F49" s="141">
        <v>305.39</v>
      </c>
      <c r="G49" s="126"/>
      <c r="H49" s="127"/>
      <c r="I49" s="144">
        <v>0</v>
      </c>
      <c r="J49" s="128">
        <f t="shared" ref="J49:J58" si="4">I49/F49*100</f>
        <v>0</v>
      </c>
    </row>
    <row r="50" spans="1:10" ht="39" customHeight="1" x14ac:dyDescent="0.2">
      <c r="A50" s="44" t="s">
        <v>140</v>
      </c>
      <c r="B50" s="57" t="s">
        <v>62</v>
      </c>
      <c r="C50" s="52"/>
      <c r="D50" s="52"/>
      <c r="E50" s="52"/>
      <c r="F50" s="142">
        <v>146.9</v>
      </c>
      <c r="G50" s="133">
        <f>G51</f>
        <v>0</v>
      </c>
      <c r="H50" s="133">
        <f>H51</f>
        <v>0</v>
      </c>
      <c r="I50" s="142">
        <v>36.725000000000001</v>
      </c>
      <c r="J50" s="124">
        <f t="shared" si="4"/>
        <v>25</v>
      </c>
    </row>
    <row r="51" spans="1:10" ht="48.75" customHeight="1" x14ac:dyDescent="0.2">
      <c r="A51" s="137">
        <v>2.02351181000001E+16</v>
      </c>
      <c r="B51" s="55" t="s">
        <v>124</v>
      </c>
      <c r="C51" s="52"/>
      <c r="D51" s="52"/>
      <c r="E51" s="52"/>
      <c r="F51" s="144">
        <v>146.9</v>
      </c>
      <c r="G51" s="128"/>
      <c r="H51" s="132"/>
      <c r="I51" s="144">
        <v>36.725000000000001</v>
      </c>
      <c r="J51" s="128">
        <f t="shared" si="4"/>
        <v>25</v>
      </c>
    </row>
    <row r="52" spans="1:10" ht="33.75" hidden="1" customHeight="1" x14ac:dyDescent="0.2">
      <c r="A52" s="60" t="s">
        <v>53</v>
      </c>
      <c r="B52" s="61" t="s">
        <v>63</v>
      </c>
      <c r="C52" s="52"/>
      <c r="D52" s="52"/>
      <c r="E52" s="52"/>
      <c r="F52" s="142">
        <f>F53+F54</f>
        <v>0</v>
      </c>
      <c r="G52" s="133">
        <f>G53+G54</f>
        <v>0</v>
      </c>
      <c r="H52" s="133">
        <f>H53+H54</f>
        <v>0</v>
      </c>
      <c r="I52" s="142">
        <f>I53+I54</f>
        <v>0</v>
      </c>
      <c r="J52" s="128" t="e">
        <f t="shared" si="4"/>
        <v>#DIV/0!</v>
      </c>
    </row>
    <row r="53" spans="1:10" ht="0.75" hidden="1" customHeight="1" x14ac:dyDescent="0.2">
      <c r="A53" s="60" t="s">
        <v>65</v>
      </c>
      <c r="B53" s="62" t="s">
        <v>93</v>
      </c>
      <c r="C53" s="52"/>
      <c r="D53" s="52"/>
      <c r="E53" s="52"/>
      <c r="F53" s="142"/>
      <c r="G53" s="125"/>
      <c r="H53" s="134"/>
      <c r="I53" s="142"/>
      <c r="J53" s="128" t="e">
        <f t="shared" si="4"/>
        <v>#DIV/0!</v>
      </c>
    </row>
    <row r="54" spans="1:10" ht="41.25" hidden="1" customHeight="1" x14ac:dyDescent="0.2">
      <c r="A54" s="60" t="s">
        <v>126</v>
      </c>
      <c r="B54" s="62" t="s">
        <v>95</v>
      </c>
      <c r="C54" s="52"/>
      <c r="D54" s="52"/>
      <c r="E54" s="52"/>
      <c r="F54" s="141">
        <v>0</v>
      </c>
      <c r="G54" s="126"/>
      <c r="H54" s="127"/>
      <c r="I54" s="141"/>
      <c r="J54" s="128" t="e">
        <f t="shared" si="4"/>
        <v>#DIV/0!</v>
      </c>
    </row>
    <row r="55" spans="1:10" ht="21.75" customHeight="1" x14ac:dyDescent="0.2">
      <c r="A55" s="72" t="s">
        <v>105</v>
      </c>
      <c r="B55" s="61" t="s">
        <v>97</v>
      </c>
      <c r="C55" s="50"/>
      <c r="D55" s="50"/>
      <c r="E55" s="50"/>
      <c r="F55" s="140">
        <f>F56</f>
        <v>2479.8000000000002</v>
      </c>
      <c r="G55" s="124">
        <f>G56</f>
        <v>0</v>
      </c>
      <c r="H55" s="124">
        <f>H56</f>
        <v>0</v>
      </c>
      <c r="I55" s="140">
        <f>I56</f>
        <v>0</v>
      </c>
      <c r="J55" s="133">
        <f t="shared" si="4"/>
        <v>0</v>
      </c>
    </row>
    <row r="56" spans="1:10" ht="38.25" customHeight="1" x14ac:dyDescent="0.2">
      <c r="A56" s="147">
        <v>2.19600101000001E+16</v>
      </c>
      <c r="B56" s="62" t="s">
        <v>99</v>
      </c>
      <c r="C56" s="52"/>
      <c r="D56" s="52"/>
      <c r="E56" s="52"/>
      <c r="F56" s="141">
        <v>2479.8000000000002</v>
      </c>
      <c r="G56" s="126"/>
      <c r="H56" s="127"/>
      <c r="I56" s="141">
        <v>0</v>
      </c>
      <c r="J56" s="128">
        <f t="shared" si="4"/>
        <v>0</v>
      </c>
    </row>
    <row r="57" spans="1:10" ht="38.25" customHeight="1" x14ac:dyDescent="0.2">
      <c r="A57" s="60" t="s">
        <v>141</v>
      </c>
      <c r="B57" s="62" t="s">
        <v>137</v>
      </c>
      <c r="C57" s="52"/>
      <c r="D57" s="52"/>
      <c r="E57" s="52"/>
      <c r="F57" s="141"/>
      <c r="G57" s="126"/>
      <c r="H57" s="127"/>
      <c r="I57" s="141">
        <v>0</v>
      </c>
      <c r="J57" s="128"/>
    </row>
    <row r="58" spans="1:10" ht="15.75" customHeight="1" x14ac:dyDescent="0.2">
      <c r="A58" s="46"/>
      <c r="B58" s="40" t="s">
        <v>54</v>
      </c>
      <c r="C58" s="52"/>
      <c r="D58" s="52"/>
      <c r="E58" s="52"/>
      <c r="F58" s="142">
        <f>F13+F46</f>
        <v>5522.08</v>
      </c>
      <c r="G58" s="133" t="e">
        <f>G13+G46</f>
        <v>#REF!</v>
      </c>
      <c r="H58" s="133" t="e">
        <f>H13+H46</f>
        <v>#REF!</v>
      </c>
      <c r="I58" s="142">
        <f>I13+I46</f>
        <v>940.32224000000008</v>
      </c>
      <c r="J58" s="128">
        <f t="shared" si="4"/>
        <v>17.02840668733521</v>
      </c>
    </row>
    <row r="59" spans="1:10" s="6" customFormat="1" ht="16.5" hidden="1" customHeight="1" x14ac:dyDescent="0.2">
      <c r="A59" s="8" t="s">
        <v>25</v>
      </c>
      <c r="B59" s="10" t="s">
        <v>26</v>
      </c>
      <c r="C59" s="9"/>
      <c r="D59" s="9"/>
      <c r="E59" s="9"/>
      <c r="F59" s="16">
        <v>140688.20000000001</v>
      </c>
      <c r="G59" s="20"/>
      <c r="H59" s="23"/>
      <c r="I59" s="23"/>
      <c r="J59" s="16">
        <f t="shared" ref="J59:J78" si="5">I59/F59*100</f>
        <v>0</v>
      </c>
    </row>
    <row r="60" spans="1:10" s="6" customFormat="1" ht="16.5" hidden="1" customHeight="1" x14ac:dyDescent="0.2">
      <c r="A60" s="12" t="s">
        <v>27</v>
      </c>
      <c r="B60" s="11" t="s">
        <v>28</v>
      </c>
      <c r="C60" s="9"/>
      <c r="D60" s="9"/>
      <c r="E60" s="9"/>
      <c r="F60" s="19">
        <v>140688.20000000001</v>
      </c>
      <c r="G60" s="20"/>
      <c r="H60" s="23"/>
      <c r="I60" s="23"/>
      <c r="J60" s="16">
        <f t="shared" si="5"/>
        <v>0</v>
      </c>
    </row>
    <row r="61" spans="1:10" s="6" customFormat="1" ht="16.5" hidden="1" customHeight="1" x14ac:dyDescent="0.2">
      <c r="A61" s="12" t="s">
        <v>29</v>
      </c>
      <c r="B61" s="11" t="s">
        <v>30</v>
      </c>
      <c r="C61" s="4"/>
      <c r="D61" s="4"/>
      <c r="E61" s="1"/>
      <c r="F61" s="19">
        <v>54745</v>
      </c>
      <c r="G61" s="20"/>
      <c r="H61" s="23"/>
      <c r="I61" s="23"/>
      <c r="J61" s="16">
        <f t="shared" si="5"/>
        <v>0</v>
      </c>
    </row>
    <row r="62" spans="1:10" s="6" customFormat="1" ht="16.5" hidden="1" customHeight="1" x14ac:dyDescent="0.2">
      <c r="A62" s="12" t="s">
        <v>31</v>
      </c>
      <c r="B62" s="11" t="s">
        <v>32</v>
      </c>
      <c r="C62" s="4"/>
      <c r="D62" s="4"/>
      <c r="E62" s="1"/>
      <c r="F62" s="19">
        <v>54745</v>
      </c>
      <c r="G62" s="20"/>
      <c r="H62" s="23"/>
      <c r="I62" s="23"/>
      <c r="J62" s="16">
        <f t="shared" si="5"/>
        <v>0</v>
      </c>
    </row>
    <row r="63" spans="1:10" s="6" customFormat="1" ht="18.75" hidden="1" customHeight="1" x14ac:dyDescent="0.2">
      <c r="A63" s="12" t="s">
        <v>33</v>
      </c>
      <c r="B63" s="11" t="s">
        <v>34</v>
      </c>
      <c r="C63" s="4"/>
      <c r="D63" s="4"/>
      <c r="E63" s="1"/>
      <c r="F63" s="19">
        <v>54745</v>
      </c>
      <c r="G63" s="20"/>
      <c r="H63" s="23"/>
      <c r="I63" s="23"/>
      <c r="J63" s="16">
        <f t="shared" si="5"/>
        <v>0</v>
      </c>
    </row>
    <row r="64" spans="1:10" s="6" customFormat="1" ht="15.75" hidden="1" customHeight="1" x14ac:dyDescent="0.2">
      <c r="A64" s="12" t="s">
        <v>35</v>
      </c>
      <c r="B64" s="11" t="s">
        <v>36</v>
      </c>
      <c r="C64" s="4"/>
      <c r="D64" s="4"/>
      <c r="E64" s="1"/>
      <c r="F64" s="19">
        <v>85943.2</v>
      </c>
      <c r="G64" s="24"/>
      <c r="H64" s="23"/>
      <c r="I64" s="23"/>
      <c r="J64" s="16">
        <f t="shared" si="5"/>
        <v>0</v>
      </c>
    </row>
    <row r="65" spans="1:11" s="6" customFormat="1" ht="50.25" hidden="1" customHeight="1" x14ac:dyDescent="0.2">
      <c r="A65" s="12" t="s">
        <v>37</v>
      </c>
      <c r="B65" s="11" t="s">
        <v>38</v>
      </c>
      <c r="C65" s="4"/>
      <c r="D65" s="4"/>
      <c r="E65" s="1"/>
      <c r="F65" s="19">
        <v>5900</v>
      </c>
      <c r="G65" s="24"/>
      <c r="H65" s="23"/>
      <c r="I65" s="23"/>
      <c r="J65" s="16">
        <f t="shared" si="5"/>
        <v>0</v>
      </c>
    </row>
    <row r="66" spans="1:11" s="6" customFormat="1" ht="63" hidden="1" customHeight="1" x14ac:dyDescent="0.2">
      <c r="A66" s="12" t="s">
        <v>39</v>
      </c>
      <c r="B66" s="11" t="s">
        <v>40</v>
      </c>
      <c r="C66" s="4"/>
      <c r="D66" s="4"/>
      <c r="E66" s="1"/>
      <c r="F66" s="19">
        <v>5900</v>
      </c>
      <c r="G66" s="24"/>
      <c r="H66" s="23"/>
      <c r="I66" s="23"/>
      <c r="J66" s="16">
        <f t="shared" si="5"/>
        <v>0</v>
      </c>
    </row>
    <row r="67" spans="1:11" s="5" customFormat="1" ht="16.5" hidden="1" customHeight="1" x14ac:dyDescent="0.2">
      <c r="A67" s="12" t="s">
        <v>41</v>
      </c>
      <c r="B67" s="11" t="s">
        <v>42</v>
      </c>
      <c r="C67" s="4"/>
      <c r="D67" s="4"/>
      <c r="E67" s="1"/>
      <c r="F67" s="19">
        <v>85937.3</v>
      </c>
      <c r="G67" s="25"/>
      <c r="H67" s="22"/>
      <c r="I67" s="22"/>
      <c r="J67" s="16">
        <f t="shared" si="5"/>
        <v>0</v>
      </c>
    </row>
    <row r="68" spans="1:11" ht="21" hidden="1" customHeight="1" x14ac:dyDescent="0.2">
      <c r="A68" s="4"/>
      <c r="B68" s="13"/>
      <c r="C68" s="2"/>
      <c r="D68" s="2"/>
      <c r="E68" s="2"/>
      <c r="F68" s="21"/>
      <c r="G68" s="25"/>
      <c r="H68" s="18"/>
      <c r="I68" s="18"/>
      <c r="J68" s="16" t="e">
        <f t="shared" si="5"/>
        <v>#DIV/0!</v>
      </c>
    </row>
    <row r="69" spans="1:11" ht="23.25" hidden="1" customHeight="1" x14ac:dyDescent="0.2">
      <c r="A69" s="4"/>
      <c r="B69" s="14"/>
      <c r="C69" s="4"/>
      <c r="D69" s="4"/>
      <c r="E69" s="4"/>
      <c r="F69" s="26"/>
      <c r="G69" s="27"/>
      <c r="H69" s="18"/>
      <c r="I69" s="18"/>
      <c r="J69" s="16" t="e">
        <f t="shared" si="5"/>
        <v>#DIV/0!</v>
      </c>
    </row>
    <row r="70" spans="1:11" ht="0.75" hidden="1" customHeight="1" x14ac:dyDescent="0.2">
      <c r="A70" s="4"/>
      <c r="B70" s="14"/>
      <c r="C70" s="4"/>
      <c r="D70" s="4"/>
      <c r="E70" s="4"/>
      <c r="F70" s="26"/>
      <c r="G70" s="28"/>
      <c r="H70" s="18"/>
      <c r="I70" s="18"/>
      <c r="J70" s="16" t="e">
        <f t="shared" si="5"/>
        <v>#DIV/0!</v>
      </c>
    </row>
    <row r="71" spans="1:11" ht="15.75" hidden="1" x14ac:dyDescent="0.2">
      <c r="A71" s="2"/>
      <c r="B71" s="15"/>
      <c r="C71" s="4" t="s">
        <v>3</v>
      </c>
      <c r="D71" s="4"/>
      <c r="E71" s="4"/>
      <c r="F71" s="26"/>
      <c r="G71" s="28"/>
      <c r="H71" s="18"/>
      <c r="I71" s="18"/>
      <c r="J71" s="16" t="e">
        <f t="shared" si="5"/>
        <v>#DIV/0!</v>
      </c>
    </row>
    <row r="72" spans="1:11" ht="19.5" hidden="1" customHeight="1" x14ac:dyDescent="0.2">
      <c r="A72" s="4"/>
      <c r="B72" s="4"/>
      <c r="C72" s="4"/>
      <c r="D72" s="4"/>
      <c r="E72" s="4"/>
      <c r="F72" s="26"/>
      <c r="G72" s="29"/>
      <c r="H72" s="18"/>
      <c r="I72" s="18"/>
      <c r="J72" s="16" t="e">
        <f t="shared" si="5"/>
        <v>#DIV/0!</v>
      </c>
    </row>
    <row r="73" spans="1:11" ht="15.75" hidden="1" x14ac:dyDescent="0.2">
      <c r="A73" s="12" t="s">
        <v>43</v>
      </c>
      <c r="B73" s="11" t="s">
        <v>44</v>
      </c>
      <c r="C73" s="4"/>
      <c r="D73" s="4"/>
      <c r="E73" s="1"/>
      <c r="F73" s="19">
        <v>85937.3</v>
      </c>
      <c r="G73" s="30"/>
      <c r="H73" s="18"/>
      <c r="I73" s="18"/>
      <c r="J73" s="16">
        <f t="shared" si="5"/>
        <v>0</v>
      </c>
    </row>
    <row r="74" spans="1:11" ht="15.75" hidden="1" x14ac:dyDescent="0.2">
      <c r="A74" s="8" t="s">
        <v>45</v>
      </c>
      <c r="B74" s="10" t="s">
        <v>21</v>
      </c>
      <c r="C74" s="9"/>
      <c r="D74" s="9"/>
      <c r="E74" s="9"/>
      <c r="F74" s="16">
        <v>5082.8999999999996</v>
      </c>
      <c r="G74" s="18"/>
      <c r="H74" s="18"/>
      <c r="I74" s="18"/>
      <c r="J74" s="16">
        <f t="shared" si="5"/>
        <v>0</v>
      </c>
    </row>
    <row r="75" spans="1:11" ht="15.75" hidden="1" x14ac:dyDescent="0.2">
      <c r="A75" s="12" t="s">
        <v>46</v>
      </c>
      <c r="B75" s="11" t="s">
        <v>10</v>
      </c>
      <c r="C75" s="9"/>
      <c r="D75" s="9"/>
      <c r="E75" s="9"/>
      <c r="F75" s="19">
        <v>5082.8999999999996</v>
      </c>
      <c r="G75" s="18"/>
      <c r="H75" s="18"/>
      <c r="I75" s="18"/>
      <c r="J75" s="16">
        <f t="shared" si="5"/>
        <v>0</v>
      </c>
    </row>
    <row r="76" spans="1:11" ht="15.75" hidden="1" x14ac:dyDescent="0.2">
      <c r="A76" s="12" t="s">
        <v>47</v>
      </c>
      <c r="B76" s="11" t="s">
        <v>11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5"/>
        <v>0</v>
      </c>
    </row>
    <row r="77" spans="1:11" ht="31.5" hidden="1" x14ac:dyDescent="0.2">
      <c r="A77" s="12" t="s">
        <v>48</v>
      </c>
      <c r="B77" s="11" t="s">
        <v>49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5"/>
        <v>0</v>
      </c>
    </row>
    <row r="78" spans="1:11" ht="15.75" hidden="1" x14ac:dyDescent="0.2">
      <c r="A78" s="32"/>
      <c r="B78" s="33" t="s">
        <v>7</v>
      </c>
      <c r="C78" s="34"/>
      <c r="D78" s="34"/>
      <c r="E78" s="34"/>
      <c r="F78" s="35">
        <v>165712.6</v>
      </c>
      <c r="G78" s="18"/>
      <c r="H78" s="18"/>
      <c r="I78" s="18"/>
      <c r="J78" s="35">
        <f t="shared" si="5"/>
        <v>0</v>
      </c>
    </row>
    <row r="79" spans="1:11" ht="15.75" x14ac:dyDescent="0.2">
      <c r="A79" s="36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1" spans="2:10" ht="15.75" x14ac:dyDescent="0.2">
      <c r="B81" s="17"/>
      <c r="F81" s="18"/>
      <c r="G81" s="18"/>
      <c r="H81" s="18"/>
      <c r="I81" s="18"/>
      <c r="J81" s="18"/>
    </row>
    <row r="82" spans="2:10" x14ac:dyDescent="0.2"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</sheetData>
  <mergeCells count="12">
    <mergeCell ref="A8:A9"/>
    <mergeCell ref="F8:J8"/>
    <mergeCell ref="D9:D11"/>
    <mergeCell ref="G9:G11"/>
    <mergeCell ref="F9:F11"/>
    <mergeCell ref="E9:E11"/>
    <mergeCell ref="B6:J6"/>
    <mergeCell ref="I9:I11"/>
    <mergeCell ref="F2:J2"/>
    <mergeCell ref="B8:B11"/>
    <mergeCell ref="B3:J3"/>
    <mergeCell ref="B4:J4"/>
  </mergeCells>
  <phoneticPr fontId="4" type="noConversion"/>
  <pageMargins left="0.59055118110236227" right="0.61" top="0.36" bottom="0.39370078740157483" header="0" footer="0"/>
  <pageSetup paperSize="9" scale="46" fitToHeight="0" orientation="portrait" r:id="rId1"/>
  <headerFooter alignWithMargins="0"/>
  <rowBreaks count="1" manualBreakCount="1">
    <brk id="7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2022-06-29T01:50:43Z</cp:lastPrinted>
  <dcterms:created xsi:type="dcterms:W3CDTF">2003-10-16T06:18:07Z</dcterms:created>
  <dcterms:modified xsi:type="dcterms:W3CDTF">2022-06-30T01:58:06Z</dcterms:modified>
</cp:coreProperties>
</file>